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0\Cuenta Pública 2020\CUENTA PÚBLICA 2020\CUENTA PÚBLICA 2020\4to trimestre oct-dic 2020\Excell\"/>
    </mc:Choice>
  </mc:AlternateContent>
  <bookViews>
    <workbookView xWindow="0" yWindow="0" windowWidth="20490" windowHeight="721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6" i="4"/>
  <c r="H20" i="5"/>
  <c r="D13" i="6"/>
  <c r="E36" i="4"/>
  <c r="E58" i="4"/>
  <c r="H58" i="4"/>
  <c r="E6" i="6"/>
  <c r="E7" i="6"/>
  <c r="E8" i="6"/>
  <c r="E9" i="6"/>
  <c r="E10" i="6"/>
  <c r="E11" i="6"/>
  <c r="E12" i="6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E6" i="8"/>
  <c r="H6" i="8"/>
  <c r="E20" i="6"/>
  <c r="H20" i="6"/>
  <c r="G43" i="6"/>
  <c r="F43" i="6"/>
  <c r="D43" i="6"/>
  <c r="G33" i="6"/>
  <c r="F33" i="6"/>
  <c r="D33" i="6"/>
  <c r="G23" i="6"/>
  <c r="F23" i="6"/>
  <c r="D23" i="6"/>
  <c r="G13" i="6"/>
  <c r="F13" i="6"/>
  <c r="G5" i="6"/>
  <c r="F5" i="6"/>
  <c r="D5" i="6"/>
  <c r="C43" i="6"/>
  <c r="C33" i="6"/>
  <c r="C23" i="6"/>
  <c r="C13" i="6"/>
  <c r="C5" i="6"/>
  <c r="E49" i="6"/>
  <c r="H49" i="6"/>
  <c r="E45" i="6"/>
  <c r="E44" i="6"/>
  <c r="E37" i="6"/>
  <c r="E33" i="6"/>
  <c r="E32" i="6"/>
  <c r="H32" i="6"/>
  <c r="E31" i="6"/>
  <c r="H31" i="6"/>
  <c r="E30" i="6"/>
  <c r="H30" i="6"/>
  <c r="E29" i="6"/>
  <c r="H29" i="6"/>
  <c r="E28" i="6"/>
  <c r="H28" i="6"/>
  <c r="E27" i="6"/>
  <c r="H27" i="6"/>
  <c r="E26" i="6"/>
  <c r="E25" i="6"/>
  <c r="H25" i="6"/>
  <c r="E24" i="6"/>
  <c r="H24" i="6"/>
  <c r="E22" i="6"/>
  <c r="H22" i="6"/>
  <c r="E19" i="6"/>
  <c r="H19" i="6"/>
  <c r="E18" i="6"/>
  <c r="H18" i="6"/>
  <c r="E17" i="6"/>
  <c r="H17" i="6"/>
  <c r="E16" i="6"/>
  <c r="H16" i="6"/>
  <c r="E15" i="6"/>
  <c r="H15" i="6"/>
  <c r="E14" i="6"/>
  <c r="H14" i="6"/>
  <c r="H7" i="6"/>
  <c r="H8" i="6"/>
  <c r="H9" i="6"/>
  <c r="H10" i="6"/>
  <c r="H11" i="6"/>
  <c r="D72" i="4"/>
  <c r="F72" i="4"/>
  <c r="G72" i="4"/>
  <c r="C72" i="4"/>
  <c r="C36" i="4"/>
  <c r="H72" i="4"/>
  <c r="E20" i="5"/>
  <c r="E5" i="6"/>
  <c r="H33" i="6"/>
  <c r="H43" i="6"/>
  <c r="H6" i="6"/>
  <c r="H5" i="6"/>
  <c r="H13" i="6"/>
  <c r="E23" i="6"/>
  <c r="E13" i="6"/>
  <c r="E43" i="6"/>
  <c r="C77" i="6"/>
  <c r="E72" i="4"/>
  <c r="H26" i="6"/>
  <c r="H23" i="6"/>
  <c r="F36" i="4"/>
  <c r="G36" i="4"/>
  <c r="D36" i="4"/>
  <c r="H36" i="4"/>
  <c r="D42" i="5"/>
  <c r="E42" i="5"/>
  <c r="F42" i="5"/>
  <c r="G42" i="5"/>
  <c r="H42" i="5"/>
  <c r="C42" i="5"/>
  <c r="H16" i="8"/>
  <c r="D16" i="8"/>
  <c r="E16" i="8"/>
  <c r="F16" i="8"/>
  <c r="G16" i="8"/>
  <c r="C16" i="8"/>
  <c r="F77" i="6"/>
  <c r="G77" i="6"/>
  <c r="E77" i="6"/>
  <c r="H77" i="6"/>
  <c r="D77" i="6"/>
</calcChain>
</file>

<file path=xl/sharedStrings.xml><?xml version="1.0" encoding="utf-8"?>
<sst xmlns="http://schemas.openxmlformats.org/spreadsheetml/2006/main" count="227" uniqueCount="166">
  <si>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</si>
  <si>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</si>
  <si>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</si>
  <si>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</si>
  <si>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</si>
  <si>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</si>
  <si>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</si>
  <si>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</si>
  <si>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</si>
  <si>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</si>
  <si>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</si>
  <si>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</si>
  <si>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</si>
  <si>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</si>
  <si>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</si>
  <si>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</si>
  <si>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</si>
  <si>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</si>
  <si>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</si>
  <si>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</si>
  <si>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</si>
  <si>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</si>
  <si>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</si>
  <si>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</si>
  <si>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</si>
  <si>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</si>
  <si>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</si>
  <si>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</si>
  <si>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</si>
  <si>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</si>
  <si>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</si>
  <si>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</si>
  <si>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</si>
  <si>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</si>
  <si>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</si>
  <si>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</si>
  <si>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</si>
  <si>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</si>
  <si>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</si>
  <si>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</si>
  <si>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</si>
  <si>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</si>
  <si>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</si>
  <si>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</si>
  <si>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</si>
  <si>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</si>
  <si>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</si>
  <si>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</si>
  <si>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</si>
  <si>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</si>
  <si>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</si>
  <si>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</si>
  <si>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</si>
  <si>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</si>
  <si>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</si>
  <si>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</si>
  <si>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</si>
  <si>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</si>
  <si>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</si>
  <si>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</si>
  <si>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</si>
  <si>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</si>
  <si>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</si>
  <si>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</si>
  <si>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</si>
  <si>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</si>
  <si>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</si>
  <si>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</si>
  <si>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</si>
  <si>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</si>
  <si>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</si>
  <si>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</si>
  <si>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</si>
  <si>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</si>
  <si>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</si>
  <si>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</si>
  <si>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</si>
  <si>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</si>
  <si>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</si>
  <si>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</si>
  <si>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</si>
  <si>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</si>
  <si>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</si>
  <si>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</si>
  <si>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</si>
  <si>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</si>
  <si>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</si>
  <si>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</si>
  <si>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</si>
  <si>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</si>
  <si>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</si>
  <si>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</si>
  <si>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</si>
  <si>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</si>
  <si>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</si>
  <si>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</si>
  <si>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</si>
  <si>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</si>
  <si>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</si>
  <si>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</si>
  <si>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</si>
  <si>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</si>
  <si>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</si>
  <si>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</si>
  <si>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</si>
  <si>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</si>
  <si>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</si>
  <si>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</si>
  <si>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</si>
  <si>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</si>
  <si>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</si>
  <si>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</si>
  <si>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</si>
  <si>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</si>
  <si>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</si>
  <si>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</si>
  <si>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</si>
  <si>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</si>
  <si>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</si>
  <si>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</si>
  <si>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</si>
  <si>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</si>
  <si>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</si>
  <si>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</si>
  <si>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</si>
  <si>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</si>
  <si>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</si>
  <si>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</si>
  <si>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NO APLICA</t>
  </si>
  <si>
    <t>Bajo protesta de decir verdad declaramos que los Estados Financieros y sus notas, son razonablemente correctos y son responsabilidad del emisor.</t>
  </si>
  <si>
    <t>CAPACITACION CONTINUA</t>
  </si>
  <si>
    <t>INFORMATICA Y PROGRAMACION</t>
  </si>
  <si>
    <t>OPERACION DE DEPORTE SELECTIVO</t>
  </si>
  <si>
    <t>CIENCIAS APLICADAS AL DEPORTE</t>
  </si>
  <si>
    <t>OPERACION DE EVENTOS Y MERCADOTECNIA</t>
  </si>
  <si>
    <t>COMUNICACION SOCIAL</t>
  </si>
  <si>
    <t>MERCADOTECNIA</t>
  </si>
  <si>
    <t>MARATON LEON</t>
  </si>
  <si>
    <t>ACTIVACION FISICA EN MINIDEPORTIVAS</t>
  </si>
  <si>
    <t>OPERACION DE INFRAESTRUCTURA</t>
  </si>
  <si>
    <t>ADMINISTRACION DE BIENES Y RECURSOS FINA</t>
  </si>
  <si>
    <t>PROTECCION CIVIL</t>
  </si>
  <si>
    <t>OLIMPIADA Y PARA OLIMPIADA NACIONAL</t>
  </si>
  <si>
    <t>METODOLOGIA DEL ENTRENAMIENTO</t>
  </si>
  <si>
    <t>PROGRAMAS DE INNOVACION</t>
  </si>
  <si>
    <t>APOYO A EVENTOS DEPORTIVOS</t>
  </si>
  <si>
    <t>CULTURA FISICA Y RECREACION</t>
  </si>
  <si>
    <t>PERSONAS CON DISCAPACIDAD</t>
  </si>
  <si>
    <t>ESCUELAS DE INICIO AL DEPORTE UNIDADES</t>
  </si>
  <si>
    <t>ACTIVACION FISICA ESCOLAR Y LABORAL</t>
  </si>
  <si>
    <t>MANTENIMIENTO UD ANTONIO TOTA CARBAJAL</t>
  </si>
  <si>
    <t>MANTENIMIENTO UD EFM</t>
  </si>
  <si>
    <t>MANTENIMIENTO UD LUIS I RODRIGUEZ</t>
  </si>
  <si>
    <t>MANTENIMIENTO UNIDAD CHAPALITA</t>
  </si>
  <si>
    <t>MANTENIMMIENTO UNIDAD PARQUE DEL ARBOL</t>
  </si>
  <si>
    <t>MANTENIMIENTO UD JESUS RODRIGUEZ GAONA</t>
  </si>
  <si>
    <t>MANTENIMIENTO UD NUEVO MILENIO</t>
  </si>
  <si>
    <t>MANTENIMIENTO UD PARQUE HILAMAS</t>
  </si>
  <si>
    <t>RECREACION Y VINCULACION SOCIAL</t>
  </si>
  <si>
    <t>GESTION Y ATENCION CIUDADANA A TRAVEZ</t>
  </si>
  <si>
    <t>COMISION MUNICIPAL DE CULTURA FISICA Y DEPORTE DE LEON GUANAJUATO
Estado Analítico del Ejercicio del Presupuesto de Egresos
Clasificación por Objeto del Gasto (Capítulo y Concepto)
Del 01 de Enero al 31 de Diciembre de 2020</t>
  </si>
  <si>
    <t>COMISION MUNICIPAL DE CULTURA FISICA Y DEPORTE DE LEON GUANAJUATO
Estado Analítico del Ejercicio del Presupuesto de Egresos
Clasificación Económica (por Tipo de Gasto)
Del 01 de Enero al 31 de Diciembre de 2020</t>
  </si>
  <si>
    <t>Gobierno (Federal/Estatal/Municipal) de COMISION MUNICIPAL DE CULTUAR FISICA Y DEPORTE DE LEON GUANAJUATO
Estado Analítico del Ejercicio del Presupuesto de Egresos
Clasificación Administrativa
Del 01 de Enero al 31 de Diciembre de 2020</t>
  </si>
  <si>
    <t>COMISION MUNICIPAL DE CULTURA FISICA Y DEPORTE DE LEON GUANAJUATO
Estado Analítico del Ejercicio del Presupuesto de Egresos
Clasificación Funcional (Finalidad y Función)
Del 01 de Enero al 31 de Diciembre de 2020</t>
  </si>
  <si>
    <t>Gobierno (Federal/Estatal/Municipal) de COMISION MUNICIPAL DE CULTUAR FISICA Y DEPORTE DE LEON GUANAJUATO
Estado Analítico del Ejercicio del Presupuesto de Egresos
Clasificación Administrativa
Del 1 de Enero al 31 de Diciembre de 2020</t>
  </si>
  <si>
    <t>Sector Paraestatal del Gobierno (Federal/Estatal/Municipal) de COMISION MUNICIPAL DE CULTURA FISICA Y DEPORTE DE LEON GUANAJUATO
Estado Analítico del Ejercicio del Presupuesto de Egresos
Clasificación Administrativa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</si>
</sst>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[$$-80A]#,##0.00;\-[$$-80A]#,##0.00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2" fillId="0" borderId="1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>
      <protection locked="0"/>
    </xf>
    <xf numFmtId="0" fontId="6" fillId="2" borderId="13" xfId="9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43" fontId="2" fillId="0" borderId="15" xfId="16" applyFont="1" applyBorder="1" applyProtection="1">
      <protection locked="0"/>
    </xf>
    <xf numFmtId="4" fontId="0" fillId="0" borderId="0" xfId="0" applyNumberFormat="1" applyProtection="1">
      <protection locked="0"/>
    </xf>
    <xf numFmtId="0" fontId="2" fillId="0" borderId="0" xfId="8" applyFont="1" applyAlignment="1" applyProtection="1">
      <alignment vertical="top"/>
    </xf>
    <xf numFmtId="4" fontId="6" fillId="0" borderId="5" xfId="0" applyNumberFormat="1" applyFont="1" applyFill="1" applyBorder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4" fontId="6" fillId="0" borderId="1" xfId="0" applyNumberFormat="1" applyFont="1" applyFill="1" applyBorder="1" applyProtection="1">
      <protection locked="0"/>
    </xf>
    <xf numFmtId="4" fontId="6" fillId="0" borderId="2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" fontId="6" fillId="0" borderId="3" xfId="0" applyNumberFormat="1" applyFont="1" applyFill="1" applyBorder="1" applyProtection="1">
      <protection locked="0"/>
    </xf>
    <xf numFmtId="4" fontId="6" fillId="0" borderId="4" xfId="0" applyNumberFormat="1" applyFont="1" applyFill="1" applyBorder="1" applyProtection="1">
      <protection locked="0"/>
    </xf>
    <xf numFmtId="4" fontId="2" fillId="0" borderId="15" xfId="0" applyNumberFormat="1" applyFont="1" applyFill="1" applyBorder="1" applyAlignment="1" applyProtection="1">
      <alignment horizontal="right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505558</xdr:colOff>
      <xdr:row>78</xdr:row>
      <xdr:rowOff>1</xdr:rowOff>
    </xdr:from>
    <xdr:to>
      <xdr:col>7</xdr:col>
      <xdr:colOff>14094</xdr:colOff>
      <xdr:row>88</xdr:row>
      <xdr:rowOff>9976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596" y="12082097"/>
          <a:ext cx="8425402" cy="1475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18</xdr:row>
      <xdr:rowOff>85725</xdr:rowOff>
    </xdr:from>
    <xdr:to>
      <xdr:col>7</xdr:col>
      <xdr:colOff>853027</xdr:colOff>
      <xdr:row>28</xdr:row>
      <xdr:rowOff>132335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3314700"/>
          <a:ext cx="8425402" cy="14753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302054</xdr:colOff>
      <xdr:row>73</xdr:row>
      <xdr:rowOff>45051</xdr:rowOff>
    </xdr:from>
    <xdr:to>
      <xdr:col>8</xdr:col>
      <xdr:colOff>69231</xdr:colOff>
      <xdr:row>83</xdr:row>
      <xdr:rowOff>1732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054" y="13553818"/>
          <a:ext cx="8442650" cy="1372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45</xdr:row>
      <xdr:rowOff>76200</xdr:rowOff>
    </xdr:from>
    <xdr:to>
      <xdr:col>7</xdr:col>
      <xdr:colOff>71977</xdr:colOff>
      <xdr:row>55</xdr:row>
      <xdr:rowOff>122810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925" y="7305675"/>
          <a:ext cx="8425402" cy="14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showGridLines="0" tabSelected="1" zoomScale="120" zoomScaleNormal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9" ht="50.1" customHeight="1" x14ac:dyDescent="0.2">
      <c r="A1" s="66" t="s">
        <v>160</v>
      </c>
      <c r="B1" s="67"/>
      <c r="C1" s="67"/>
      <c r="D1" s="67"/>
      <c r="E1" s="67"/>
      <c r="F1" s="67"/>
      <c r="G1" s="67"/>
      <c r="H1" s="68"/>
    </row>
    <row r="2" spans="1:9" x14ac:dyDescent="0.2">
      <c r="A2" s="71" t="s">
        <v>54</v>
      </c>
      <c r="B2" s="72"/>
      <c r="C2" s="66" t="s">
        <v>60</v>
      </c>
      <c r="D2" s="67"/>
      <c r="E2" s="67"/>
      <c r="F2" s="67"/>
      <c r="G2" s="68"/>
      <c r="H2" s="69" t="s">
        <v>59</v>
      </c>
    </row>
    <row r="3" spans="1:9" ht="24.95" customHeight="1" x14ac:dyDescent="0.2">
      <c r="A3" s="73"/>
      <c r="B3" s="7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0"/>
    </row>
    <row r="4" spans="1:9" x14ac:dyDescent="0.2">
      <c r="A4" s="75"/>
      <c r="B4" s="76"/>
      <c r="C4" s="10">
        <v>1</v>
      </c>
      <c r="D4" s="10">
        <v>2</v>
      </c>
      <c r="E4" s="50" t="s">
        <v>126</v>
      </c>
      <c r="F4" s="10">
        <v>4</v>
      </c>
      <c r="G4" s="10">
        <v>5</v>
      </c>
      <c r="H4" s="50" t="s">
        <v>127</v>
      </c>
    </row>
    <row r="5" spans="1:9" x14ac:dyDescent="0.2">
      <c r="A5" s="47" t="s">
        <v>61</v>
      </c>
      <c r="B5" s="7"/>
      <c r="C5" s="61">
        <f>SUM(C6:C12)</f>
        <v>56892049</v>
      </c>
      <c r="D5" s="60">
        <f t="shared" ref="D5:H5" si="0">SUM(D6:D12)</f>
        <v>-6754262.5700000003</v>
      </c>
      <c r="E5" s="61">
        <f t="shared" si="0"/>
        <v>50137786.43</v>
      </c>
      <c r="F5" s="63">
        <f t="shared" si="0"/>
        <v>47528694.719999999</v>
      </c>
      <c r="G5" s="60">
        <f t="shared" si="0"/>
        <v>47528694.719999999</v>
      </c>
      <c r="H5" s="61">
        <f t="shared" si="0"/>
        <v>2609091.7099999986</v>
      </c>
    </row>
    <row r="6" spans="1:9" x14ac:dyDescent="0.2">
      <c r="A6" s="5"/>
      <c r="B6" s="11" t="s">
        <v>70</v>
      </c>
      <c r="C6" s="65">
        <v>16444119</v>
      </c>
      <c r="D6" s="48">
        <v>-2517859.73</v>
      </c>
      <c r="E6" s="15">
        <f>+C6+D6</f>
        <v>13926259.27</v>
      </c>
      <c r="F6" s="49">
        <v>13811905.390000001</v>
      </c>
      <c r="G6" s="48">
        <v>13811905.390000001</v>
      </c>
      <c r="H6" s="15">
        <f>+E6-F6</f>
        <v>114353.87999999896</v>
      </c>
    </row>
    <row r="7" spans="1:9" x14ac:dyDescent="0.2">
      <c r="A7" s="5"/>
      <c r="B7" s="11" t="s">
        <v>71</v>
      </c>
      <c r="C7" s="65">
        <v>17464034</v>
      </c>
      <c r="D7" s="48">
        <v>-2562573.83</v>
      </c>
      <c r="E7" s="15">
        <f t="shared" ref="E7:E32" si="1">+C7+D7</f>
        <v>14901460.17</v>
      </c>
      <c r="F7" s="49">
        <v>14613474.33</v>
      </c>
      <c r="G7" s="48">
        <v>14613474.33</v>
      </c>
      <c r="H7" s="15">
        <f t="shared" ref="H7:H11" si="2">+E7-F7</f>
        <v>287985.83999999985</v>
      </c>
    </row>
    <row r="8" spans="1:9" x14ac:dyDescent="0.2">
      <c r="A8" s="5"/>
      <c r="B8" s="11" t="s">
        <v>72</v>
      </c>
      <c r="C8" s="65">
        <v>4104438</v>
      </c>
      <c r="D8" s="48">
        <v>-582107.77</v>
      </c>
      <c r="E8" s="15">
        <f t="shared" si="1"/>
        <v>3522330.23</v>
      </c>
      <c r="F8" s="49">
        <v>3494303.62</v>
      </c>
      <c r="G8" s="48">
        <v>3494303.62</v>
      </c>
      <c r="H8" s="15">
        <f t="shared" si="2"/>
        <v>28026.60999999987</v>
      </c>
    </row>
    <row r="9" spans="1:9" x14ac:dyDescent="0.2">
      <c r="A9" s="5"/>
      <c r="B9" s="11" t="s">
        <v>35</v>
      </c>
      <c r="C9" s="65">
        <v>5876435</v>
      </c>
      <c r="D9" s="48">
        <v>-815958.56</v>
      </c>
      <c r="E9" s="15">
        <f t="shared" si="1"/>
        <v>5060476.4399999995</v>
      </c>
      <c r="F9" s="49">
        <v>4976392.05</v>
      </c>
      <c r="G9" s="48">
        <v>4976392.05</v>
      </c>
      <c r="H9" s="15">
        <f t="shared" si="2"/>
        <v>84084.389999999665</v>
      </c>
    </row>
    <row r="10" spans="1:9" x14ac:dyDescent="0.2">
      <c r="A10" s="5"/>
      <c r="B10" s="11" t="s">
        <v>73</v>
      </c>
      <c r="C10" s="65">
        <v>11614703</v>
      </c>
      <c r="D10" s="48">
        <v>-1076772.26</v>
      </c>
      <c r="E10" s="15">
        <f t="shared" si="1"/>
        <v>10537930.74</v>
      </c>
      <c r="F10" s="49">
        <v>10524219.33</v>
      </c>
      <c r="G10" s="48">
        <v>10524219.33</v>
      </c>
      <c r="H10" s="15">
        <f t="shared" si="2"/>
        <v>13711.410000000149</v>
      </c>
      <c r="I10" s="54"/>
    </row>
    <row r="11" spans="1:9" x14ac:dyDescent="0.2">
      <c r="A11" s="5"/>
      <c r="B11" s="11" t="s">
        <v>36</v>
      </c>
      <c r="C11" s="65">
        <v>800000</v>
      </c>
      <c r="D11" s="48">
        <v>1280929.58</v>
      </c>
      <c r="E11" s="15">
        <f t="shared" si="1"/>
        <v>2080929.58</v>
      </c>
      <c r="F11" s="49">
        <v>0</v>
      </c>
      <c r="G11" s="48">
        <v>0</v>
      </c>
      <c r="H11" s="15">
        <f t="shared" si="2"/>
        <v>2080929.58</v>
      </c>
    </row>
    <row r="12" spans="1:9" x14ac:dyDescent="0.2">
      <c r="A12" s="5"/>
      <c r="B12" s="11" t="s">
        <v>74</v>
      </c>
      <c r="C12" s="65">
        <v>588320</v>
      </c>
      <c r="D12" s="48">
        <v>-479920</v>
      </c>
      <c r="E12" s="15">
        <f t="shared" si="1"/>
        <v>108400</v>
      </c>
      <c r="F12" s="49">
        <v>108400</v>
      </c>
      <c r="G12" s="48">
        <v>108400</v>
      </c>
      <c r="H12" s="15"/>
    </row>
    <row r="13" spans="1:9" x14ac:dyDescent="0.2">
      <c r="A13" s="47" t="s">
        <v>62</v>
      </c>
      <c r="B13" s="7"/>
      <c r="C13" s="62">
        <f>SUM(C14:C22)</f>
        <v>9854732</v>
      </c>
      <c r="D13" s="59">
        <f t="shared" ref="D13:H13" si="3">SUM(D14:D22)</f>
        <v>-2111163.04</v>
      </c>
      <c r="E13" s="62">
        <f t="shared" si="3"/>
        <v>7743568.96</v>
      </c>
      <c r="F13" s="64">
        <f t="shared" si="3"/>
        <v>6888846.2599999998</v>
      </c>
      <c r="G13" s="59">
        <f t="shared" si="3"/>
        <v>6624809.6899999995</v>
      </c>
      <c r="H13" s="62">
        <f t="shared" si="3"/>
        <v>854722.69999999949</v>
      </c>
    </row>
    <row r="14" spans="1:9" x14ac:dyDescent="0.2">
      <c r="A14" s="5"/>
      <c r="B14" s="11" t="s">
        <v>75</v>
      </c>
      <c r="C14" s="15">
        <v>737188</v>
      </c>
      <c r="D14" s="48">
        <v>-122327.44</v>
      </c>
      <c r="E14" s="15">
        <f t="shared" si="1"/>
        <v>614860.56000000006</v>
      </c>
      <c r="F14" s="49">
        <v>513126.54</v>
      </c>
      <c r="G14" s="48">
        <v>481728.28</v>
      </c>
      <c r="H14" s="15">
        <f t="shared" ref="H14:H22" si="4">+E14-F14</f>
        <v>101734.02000000008</v>
      </c>
    </row>
    <row r="15" spans="1:9" x14ac:dyDescent="0.2">
      <c r="A15" s="5"/>
      <c r="B15" s="11" t="s">
        <v>76</v>
      </c>
      <c r="C15" s="15">
        <v>105106</v>
      </c>
      <c r="D15" s="48">
        <v>-56617.31</v>
      </c>
      <c r="E15" s="15">
        <f t="shared" si="1"/>
        <v>48488.69</v>
      </c>
      <c r="F15" s="49">
        <v>36065.53</v>
      </c>
      <c r="G15" s="48">
        <v>30449.14</v>
      </c>
      <c r="H15" s="15">
        <f t="shared" si="4"/>
        <v>12423.160000000003</v>
      </c>
    </row>
    <row r="16" spans="1:9" x14ac:dyDescent="0.2">
      <c r="A16" s="5"/>
      <c r="B16" s="11" t="s">
        <v>77</v>
      </c>
      <c r="C16" s="15">
        <v>0</v>
      </c>
      <c r="D16" s="48">
        <v>200</v>
      </c>
      <c r="E16" s="15">
        <f t="shared" si="1"/>
        <v>200</v>
      </c>
      <c r="F16" s="49">
        <v>0</v>
      </c>
      <c r="G16" s="48">
        <v>0</v>
      </c>
      <c r="H16" s="15">
        <f t="shared" si="4"/>
        <v>200</v>
      </c>
    </row>
    <row r="17" spans="1:8" x14ac:dyDescent="0.2">
      <c r="A17" s="5"/>
      <c r="B17" s="11" t="s">
        <v>78</v>
      </c>
      <c r="C17" s="15">
        <v>1987542</v>
      </c>
      <c r="D17" s="48">
        <v>-724368.64</v>
      </c>
      <c r="E17" s="15">
        <f t="shared" si="1"/>
        <v>1263173.3599999999</v>
      </c>
      <c r="F17" s="49">
        <v>889010.7</v>
      </c>
      <c r="G17" s="48">
        <v>782768.09</v>
      </c>
      <c r="H17" s="15">
        <f t="shared" si="4"/>
        <v>374162.65999999992</v>
      </c>
    </row>
    <row r="18" spans="1:8" x14ac:dyDescent="0.2">
      <c r="A18" s="5"/>
      <c r="B18" s="11" t="s">
        <v>79</v>
      </c>
      <c r="C18" s="15">
        <v>1138009</v>
      </c>
      <c r="D18" s="48">
        <v>-284861.03999999998</v>
      </c>
      <c r="E18" s="15">
        <f t="shared" si="1"/>
        <v>853147.96</v>
      </c>
      <c r="F18" s="49">
        <v>687241.21</v>
      </c>
      <c r="G18" s="48">
        <v>645281.61</v>
      </c>
      <c r="H18" s="15">
        <f t="shared" si="4"/>
        <v>165906.75</v>
      </c>
    </row>
    <row r="19" spans="1:8" x14ac:dyDescent="0.2">
      <c r="A19" s="5"/>
      <c r="B19" s="11" t="s">
        <v>80</v>
      </c>
      <c r="C19" s="15">
        <v>692656</v>
      </c>
      <c r="D19" s="48">
        <v>-393171.9</v>
      </c>
      <c r="E19" s="15">
        <f t="shared" si="1"/>
        <v>299484.09999999998</v>
      </c>
      <c r="F19" s="49">
        <v>266448.37</v>
      </c>
      <c r="G19" s="48">
        <v>255292.62</v>
      </c>
      <c r="H19" s="15">
        <f t="shared" si="4"/>
        <v>33035.729999999981</v>
      </c>
    </row>
    <row r="20" spans="1:8" x14ac:dyDescent="0.2">
      <c r="A20" s="5"/>
      <c r="B20" s="11" t="s">
        <v>81</v>
      </c>
      <c r="C20" s="15">
        <v>4520855</v>
      </c>
      <c r="D20" s="48">
        <v>-740962.16</v>
      </c>
      <c r="E20" s="15">
        <f t="shared" si="1"/>
        <v>3779892.84</v>
      </c>
      <c r="F20" s="49">
        <v>3774447.99</v>
      </c>
      <c r="G20" s="48">
        <v>3739092.69</v>
      </c>
      <c r="H20" s="15">
        <f t="shared" si="4"/>
        <v>5444.8499999996275</v>
      </c>
    </row>
    <row r="21" spans="1:8" x14ac:dyDescent="0.2">
      <c r="A21" s="5"/>
      <c r="B21" s="11" t="s">
        <v>82</v>
      </c>
      <c r="C21" s="15">
        <v>0</v>
      </c>
      <c r="D21" s="48">
        <v>0</v>
      </c>
      <c r="E21" s="15"/>
      <c r="F21" s="49"/>
      <c r="G21" s="48"/>
      <c r="H21" s="15"/>
    </row>
    <row r="22" spans="1:8" x14ac:dyDescent="0.2">
      <c r="A22" s="5"/>
      <c r="B22" s="11" t="s">
        <v>83</v>
      </c>
      <c r="C22" s="15">
        <v>673376</v>
      </c>
      <c r="D22" s="48">
        <v>210945.45</v>
      </c>
      <c r="E22" s="15">
        <f t="shared" si="1"/>
        <v>884321.45</v>
      </c>
      <c r="F22" s="49">
        <v>722505.92</v>
      </c>
      <c r="G22" s="48">
        <v>690197.26</v>
      </c>
      <c r="H22" s="15">
        <f t="shared" si="4"/>
        <v>161815.52999999991</v>
      </c>
    </row>
    <row r="23" spans="1:8" x14ac:dyDescent="0.2">
      <c r="A23" s="47" t="s">
        <v>63</v>
      </c>
      <c r="B23" s="7"/>
      <c r="C23" s="62">
        <f>SUM(C24:C32)</f>
        <v>18000807</v>
      </c>
      <c r="D23" s="59">
        <f t="shared" ref="D23:H23" si="5">SUM(D24:D32)</f>
        <v>-6121871.9500000002</v>
      </c>
      <c r="E23" s="62">
        <f t="shared" si="5"/>
        <v>11878935.050000001</v>
      </c>
      <c r="F23" s="64">
        <f t="shared" si="5"/>
        <v>11402676.560000001</v>
      </c>
      <c r="G23" s="59">
        <f t="shared" si="5"/>
        <v>10609141.459999999</v>
      </c>
      <c r="H23" s="62">
        <f t="shared" si="5"/>
        <v>476258.49000000028</v>
      </c>
    </row>
    <row r="24" spans="1:8" x14ac:dyDescent="0.2">
      <c r="A24" s="5"/>
      <c r="B24" s="11" t="s">
        <v>84</v>
      </c>
      <c r="C24" s="15">
        <v>6643981</v>
      </c>
      <c r="D24" s="48">
        <v>-2719678.26</v>
      </c>
      <c r="E24" s="15">
        <f t="shared" si="1"/>
        <v>3924302.74</v>
      </c>
      <c r="F24" s="49">
        <v>3859826.96</v>
      </c>
      <c r="G24" s="48">
        <v>3729798.7</v>
      </c>
      <c r="H24" s="15">
        <f t="shared" ref="H24:H32" si="6">+E24-F24</f>
        <v>64475.780000000261</v>
      </c>
    </row>
    <row r="25" spans="1:8" x14ac:dyDescent="0.2">
      <c r="A25" s="5"/>
      <c r="B25" s="11" t="s">
        <v>85</v>
      </c>
      <c r="C25" s="15">
        <v>114244</v>
      </c>
      <c r="D25" s="48">
        <v>-21151</v>
      </c>
      <c r="E25" s="15">
        <f t="shared" si="1"/>
        <v>93093</v>
      </c>
      <c r="F25" s="49">
        <v>89381</v>
      </c>
      <c r="G25" s="48">
        <v>88801</v>
      </c>
      <c r="H25" s="15">
        <f t="shared" si="6"/>
        <v>3712</v>
      </c>
    </row>
    <row r="26" spans="1:8" x14ac:dyDescent="0.2">
      <c r="A26" s="5"/>
      <c r="B26" s="11" t="s">
        <v>86</v>
      </c>
      <c r="C26" s="15">
        <v>4965544</v>
      </c>
      <c r="D26" s="48">
        <v>-366722.29</v>
      </c>
      <c r="E26" s="15">
        <f t="shared" si="1"/>
        <v>4598821.71</v>
      </c>
      <c r="F26" s="49">
        <v>4592507.29</v>
      </c>
      <c r="G26" s="48">
        <v>4266399.0999999996</v>
      </c>
      <c r="H26" s="15">
        <f t="shared" si="6"/>
        <v>6314.4199999999255</v>
      </c>
    </row>
    <row r="27" spans="1:8" x14ac:dyDescent="0.2">
      <c r="A27" s="5"/>
      <c r="B27" s="11" t="s">
        <v>87</v>
      </c>
      <c r="C27" s="15">
        <v>733183</v>
      </c>
      <c r="D27" s="48">
        <v>-401663.6</v>
      </c>
      <c r="E27" s="15">
        <f t="shared" si="1"/>
        <v>331519.40000000002</v>
      </c>
      <c r="F27" s="49">
        <v>306760.09999999998</v>
      </c>
      <c r="G27" s="48">
        <v>253515.67</v>
      </c>
      <c r="H27" s="15">
        <f t="shared" si="6"/>
        <v>24759.300000000047</v>
      </c>
    </row>
    <row r="28" spans="1:8" x14ac:dyDescent="0.2">
      <c r="A28" s="5"/>
      <c r="B28" s="11" t="s">
        <v>88</v>
      </c>
      <c r="C28" s="15">
        <v>2551094</v>
      </c>
      <c r="D28" s="48">
        <v>-1299480.69</v>
      </c>
      <c r="E28" s="15">
        <f t="shared" si="1"/>
        <v>1251613.31</v>
      </c>
      <c r="F28" s="49">
        <v>1061563.3600000001</v>
      </c>
      <c r="G28" s="48">
        <v>1012793.36</v>
      </c>
      <c r="H28" s="15">
        <f t="shared" si="6"/>
        <v>190049.94999999995</v>
      </c>
    </row>
    <row r="29" spans="1:8" x14ac:dyDescent="0.2">
      <c r="A29" s="5"/>
      <c r="B29" s="11" t="s">
        <v>89</v>
      </c>
      <c r="C29" s="15">
        <v>1278647</v>
      </c>
      <c r="D29" s="48">
        <v>-989365.51</v>
      </c>
      <c r="E29" s="15">
        <f t="shared" si="1"/>
        <v>289281.49</v>
      </c>
      <c r="F29" s="49">
        <v>229054.71</v>
      </c>
      <c r="G29" s="48">
        <v>100149.92</v>
      </c>
      <c r="H29" s="15">
        <f t="shared" si="6"/>
        <v>60226.78</v>
      </c>
    </row>
    <row r="30" spans="1:8" x14ac:dyDescent="0.2">
      <c r="A30" s="5"/>
      <c r="B30" s="11" t="s">
        <v>90</v>
      </c>
      <c r="C30" s="15">
        <v>385900</v>
      </c>
      <c r="D30" s="48">
        <v>-160567.66</v>
      </c>
      <c r="E30" s="15">
        <f t="shared" si="1"/>
        <v>225332.34</v>
      </c>
      <c r="F30" s="49">
        <v>222561.34</v>
      </c>
      <c r="G30" s="48">
        <v>217621.02</v>
      </c>
      <c r="H30" s="15">
        <f t="shared" si="6"/>
        <v>2771</v>
      </c>
    </row>
    <row r="31" spans="1:8" x14ac:dyDescent="0.2">
      <c r="A31" s="5"/>
      <c r="B31" s="11" t="s">
        <v>91</v>
      </c>
      <c r="C31" s="15">
        <v>277295</v>
      </c>
      <c r="D31" s="48">
        <v>-16766.240000000002</v>
      </c>
      <c r="E31" s="15">
        <f t="shared" si="1"/>
        <v>260528.76</v>
      </c>
      <c r="F31" s="49">
        <v>157030.06</v>
      </c>
      <c r="G31" s="48">
        <v>56567.25</v>
      </c>
      <c r="H31" s="15">
        <f t="shared" si="6"/>
        <v>103498.70000000001</v>
      </c>
    </row>
    <row r="32" spans="1:8" x14ac:dyDescent="0.2">
      <c r="A32" s="5"/>
      <c r="B32" s="11" t="s">
        <v>19</v>
      </c>
      <c r="C32" s="15">
        <v>1050919</v>
      </c>
      <c r="D32" s="48">
        <v>-146476.70000000001</v>
      </c>
      <c r="E32" s="15">
        <f t="shared" si="1"/>
        <v>904442.3</v>
      </c>
      <c r="F32" s="49">
        <v>883991.74</v>
      </c>
      <c r="G32" s="48">
        <v>883495.44</v>
      </c>
      <c r="H32" s="15">
        <f t="shared" si="6"/>
        <v>20450.560000000056</v>
      </c>
    </row>
    <row r="33" spans="1:8" x14ac:dyDescent="0.2">
      <c r="A33" s="47" t="s">
        <v>64</v>
      </c>
      <c r="B33" s="7"/>
      <c r="C33" s="62">
        <f>SUM(C34:C42)</f>
        <v>16216000</v>
      </c>
      <c r="D33" s="59">
        <f t="shared" ref="D33:H33" si="7">SUM(D34:D42)</f>
        <v>-275195.01</v>
      </c>
      <c r="E33" s="62">
        <f t="shared" si="7"/>
        <v>15940804.99</v>
      </c>
      <c r="F33" s="64">
        <f t="shared" si="7"/>
        <v>15940804.99</v>
      </c>
      <c r="G33" s="59">
        <f t="shared" si="7"/>
        <v>15940804.99</v>
      </c>
      <c r="H33" s="62">
        <f t="shared" si="7"/>
        <v>0</v>
      </c>
    </row>
    <row r="34" spans="1:8" x14ac:dyDescent="0.2">
      <c r="A34" s="5"/>
      <c r="B34" s="11" t="s">
        <v>92</v>
      </c>
      <c r="C34" s="15"/>
      <c r="D34" s="48"/>
      <c r="E34" s="15"/>
      <c r="F34" s="49"/>
      <c r="G34" s="48"/>
      <c r="H34" s="15"/>
    </row>
    <row r="35" spans="1:8" x14ac:dyDescent="0.2">
      <c r="A35" s="5"/>
      <c r="B35" s="11" t="s">
        <v>93</v>
      </c>
      <c r="C35" s="15"/>
      <c r="D35" s="48"/>
      <c r="E35" s="15"/>
      <c r="F35" s="49"/>
      <c r="G35" s="48"/>
      <c r="H35" s="15"/>
    </row>
    <row r="36" spans="1:8" x14ac:dyDescent="0.2">
      <c r="A36" s="5"/>
      <c r="B36" s="11" t="s">
        <v>94</v>
      </c>
      <c r="C36" s="15"/>
      <c r="D36" s="48"/>
      <c r="E36" s="15"/>
      <c r="F36" s="49"/>
      <c r="G36" s="48"/>
      <c r="H36" s="15"/>
    </row>
    <row r="37" spans="1:8" x14ac:dyDescent="0.2">
      <c r="A37" s="5"/>
      <c r="B37" s="11" t="s">
        <v>95</v>
      </c>
      <c r="C37" s="15">
        <v>16216000</v>
      </c>
      <c r="D37" s="48">
        <v>-275195.01</v>
      </c>
      <c r="E37" s="15">
        <f t="shared" ref="E37" si="8">+C37+D37</f>
        <v>15940804.99</v>
      </c>
      <c r="F37" s="49">
        <v>15940804.99</v>
      </c>
      <c r="G37" s="48">
        <v>15940804.99</v>
      </c>
      <c r="H37" s="15"/>
    </row>
    <row r="38" spans="1:8" x14ac:dyDescent="0.2">
      <c r="A38" s="5"/>
      <c r="B38" s="11" t="s">
        <v>41</v>
      </c>
      <c r="C38" s="15"/>
      <c r="D38" s="48"/>
      <c r="E38" s="15"/>
      <c r="F38" s="49"/>
      <c r="G38" s="48"/>
      <c r="H38" s="15"/>
    </row>
    <row r="39" spans="1:8" x14ac:dyDescent="0.2">
      <c r="A39" s="5"/>
      <c r="B39" s="11" t="s">
        <v>96</v>
      </c>
      <c r="C39" s="15"/>
      <c r="D39" s="48"/>
      <c r="E39" s="15"/>
      <c r="F39" s="49"/>
      <c r="G39" s="48"/>
      <c r="H39" s="15"/>
    </row>
    <row r="40" spans="1:8" x14ac:dyDescent="0.2">
      <c r="A40" s="5"/>
      <c r="B40" s="11" t="s">
        <v>97</v>
      </c>
      <c r="C40" s="15"/>
      <c r="D40" s="48"/>
      <c r="E40" s="15"/>
      <c r="F40" s="49"/>
      <c r="G40" s="48"/>
      <c r="H40" s="15"/>
    </row>
    <row r="41" spans="1:8" x14ac:dyDescent="0.2">
      <c r="A41" s="5"/>
      <c r="B41" s="11" t="s">
        <v>37</v>
      </c>
      <c r="C41" s="15"/>
      <c r="D41" s="48"/>
      <c r="E41" s="15"/>
      <c r="F41" s="49"/>
      <c r="G41" s="48"/>
      <c r="H41" s="15"/>
    </row>
    <row r="42" spans="1:8" x14ac:dyDescent="0.2">
      <c r="A42" s="5"/>
      <c r="B42" s="11" t="s">
        <v>98</v>
      </c>
      <c r="C42" s="15"/>
      <c r="D42" s="48"/>
      <c r="E42" s="15"/>
      <c r="F42" s="49"/>
      <c r="G42" s="48"/>
      <c r="H42" s="15"/>
    </row>
    <row r="43" spans="1:8" x14ac:dyDescent="0.2">
      <c r="A43" s="47" t="s">
        <v>65</v>
      </c>
      <c r="B43" s="7"/>
      <c r="C43" s="62">
        <f>SUM(C44:C51)</f>
        <v>1830500</v>
      </c>
      <c r="D43" s="59">
        <f t="shared" ref="D43:H43" si="9">SUM(D44:D51)</f>
        <v>-1392138.54</v>
      </c>
      <c r="E43" s="62">
        <f t="shared" si="9"/>
        <v>438361.45999999996</v>
      </c>
      <c r="F43" s="64">
        <f t="shared" si="9"/>
        <v>427261.47</v>
      </c>
      <c r="G43" s="59">
        <f t="shared" si="9"/>
        <v>399145.67000000004</v>
      </c>
      <c r="H43" s="62">
        <f t="shared" si="9"/>
        <v>11099.99000000002</v>
      </c>
    </row>
    <row r="44" spans="1:8" x14ac:dyDescent="0.2">
      <c r="A44" s="5"/>
      <c r="B44" s="11" t="s">
        <v>99</v>
      </c>
      <c r="C44" s="15">
        <v>516000</v>
      </c>
      <c r="D44" s="48">
        <v>-409086.28</v>
      </c>
      <c r="E44" s="15">
        <f t="shared" ref="E44:E49" si="10">+C44+D44</f>
        <v>106913.71999999997</v>
      </c>
      <c r="F44" s="49">
        <v>106913.72</v>
      </c>
      <c r="G44" s="48">
        <v>98671.92</v>
      </c>
      <c r="H44" s="15"/>
    </row>
    <row r="45" spans="1:8" x14ac:dyDescent="0.2">
      <c r="A45" s="5"/>
      <c r="B45" s="11" t="s">
        <v>100</v>
      </c>
      <c r="C45" s="15">
        <v>274500</v>
      </c>
      <c r="D45" s="48">
        <v>-147992.79</v>
      </c>
      <c r="E45" s="15">
        <f t="shared" si="10"/>
        <v>126507.20999999999</v>
      </c>
      <c r="F45" s="49">
        <v>126507.21</v>
      </c>
      <c r="G45" s="48">
        <v>126507.21</v>
      </c>
      <c r="H45" s="15"/>
    </row>
    <row r="46" spans="1:8" x14ac:dyDescent="0.2">
      <c r="A46" s="5"/>
      <c r="B46" s="11" t="s">
        <v>101</v>
      </c>
      <c r="C46" s="15"/>
      <c r="D46" s="48"/>
      <c r="E46" s="15"/>
      <c r="F46" s="49"/>
      <c r="G46" s="48"/>
      <c r="H46" s="15"/>
    </row>
    <row r="47" spans="1:8" x14ac:dyDescent="0.2">
      <c r="A47" s="5"/>
      <c r="B47" s="11" t="s">
        <v>102</v>
      </c>
      <c r="C47" s="15"/>
      <c r="D47" s="48"/>
      <c r="E47" s="15"/>
      <c r="F47" s="49"/>
      <c r="G47" s="48"/>
      <c r="H47" s="15"/>
    </row>
    <row r="48" spans="1:8" x14ac:dyDescent="0.2">
      <c r="A48" s="5"/>
      <c r="B48" s="11" t="s">
        <v>103</v>
      </c>
      <c r="C48" s="15"/>
      <c r="D48" s="48"/>
      <c r="E48" s="15"/>
      <c r="F48" s="49"/>
      <c r="G48" s="48"/>
      <c r="H48" s="15"/>
    </row>
    <row r="49" spans="1:8" x14ac:dyDescent="0.2">
      <c r="A49" s="5"/>
      <c r="B49" s="11" t="s">
        <v>104</v>
      </c>
      <c r="C49" s="15">
        <v>1040000</v>
      </c>
      <c r="D49" s="48">
        <v>-835059.47</v>
      </c>
      <c r="E49" s="15">
        <f t="shared" si="10"/>
        <v>204940.53000000003</v>
      </c>
      <c r="F49" s="49">
        <v>193840.54</v>
      </c>
      <c r="G49" s="48">
        <v>173966.54</v>
      </c>
      <c r="H49" s="15">
        <f t="shared" ref="H49" si="11">+E49-F49</f>
        <v>11099.99000000002</v>
      </c>
    </row>
    <row r="50" spans="1:8" x14ac:dyDescent="0.2">
      <c r="A50" s="5"/>
      <c r="B50" s="11" t="s">
        <v>105</v>
      </c>
      <c r="C50" s="15"/>
      <c r="D50" s="48"/>
      <c r="E50" s="15"/>
      <c r="F50" s="49"/>
      <c r="G50" s="48"/>
      <c r="H50" s="15"/>
    </row>
    <row r="51" spans="1:8" x14ac:dyDescent="0.2">
      <c r="A51" s="5"/>
      <c r="B51" s="11" t="s">
        <v>106</v>
      </c>
      <c r="C51" s="15"/>
      <c r="D51" s="48"/>
      <c r="E51" s="15"/>
      <c r="F51" s="49"/>
      <c r="G51" s="48"/>
      <c r="H51" s="15"/>
    </row>
    <row r="52" spans="1:8" x14ac:dyDescent="0.2">
      <c r="A52" s="5"/>
      <c r="B52" s="11" t="s">
        <v>107</v>
      </c>
      <c r="C52" s="15"/>
      <c r="D52" s="48"/>
      <c r="E52" s="15"/>
      <c r="F52" s="49"/>
      <c r="G52" s="48"/>
      <c r="H52" s="15"/>
    </row>
    <row r="53" spans="1:8" x14ac:dyDescent="0.2">
      <c r="A53" s="47" t="s">
        <v>66</v>
      </c>
      <c r="B53" s="7"/>
      <c r="C53" s="15"/>
      <c r="D53" s="48"/>
      <c r="E53" s="15"/>
      <c r="F53" s="49"/>
      <c r="G53" s="48"/>
      <c r="H53" s="15"/>
    </row>
    <row r="54" spans="1:8" x14ac:dyDescent="0.2">
      <c r="A54" s="5"/>
      <c r="B54" s="11" t="s">
        <v>108</v>
      </c>
      <c r="C54" s="15"/>
      <c r="D54" s="48"/>
      <c r="E54" s="15"/>
      <c r="F54" s="49"/>
      <c r="G54" s="48"/>
      <c r="H54" s="15"/>
    </row>
    <row r="55" spans="1:8" x14ac:dyDescent="0.2">
      <c r="A55" s="5"/>
      <c r="B55" s="11" t="s">
        <v>109</v>
      </c>
      <c r="C55" s="15"/>
      <c r="D55" s="48"/>
      <c r="E55" s="15"/>
      <c r="F55" s="49"/>
      <c r="G55" s="48"/>
      <c r="H55" s="15"/>
    </row>
    <row r="56" spans="1:8" x14ac:dyDescent="0.2">
      <c r="A56" s="5"/>
      <c r="B56" s="11" t="s">
        <v>110</v>
      </c>
      <c r="C56" s="15"/>
      <c r="D56" s="48"/>
      <c r="E56" s="15"/>
      <c r="F56" s="49"/>
      <c r="G56" s="48"/>
      <c r="H56" s="15"/>
    </row>
    <row r="57" spans="1:8" x14ac:dyDescent="0.2">
      <c r="A57" s="47" t="s">
        <v>67</v>
      </c>
      <c r="B57" s="7"/>
      <c r="C57" s="15"/>
      <c r="D57" s="48"/>
      <c r="E57" s="15"/>
      <c r="F57" s="49"/>
      <c r="G57" s="48"/>
      <c r="H57" s="15"/>
    </row>
    <row r="58" spans="1:8" x14ac:dyDescent="0.2">
      <c r="A58" s="5"/>
      <c r="B58" s="11" t="s">
        <v>111</v>
      </c>
      <c r="C58" s="15"/>
      <c r="D58" s="48"/>
      <c r="E58" s="15"/>
      <c r="F58" s="49"/>
      <c r="G58" s="48"/>
      <c r="H58" s="15"/>
    </row>
    <row r="59" spans="1:8" x14ac:dyDescent="0.2">
      <c r="A59" s="5"/>
      <c r="B59" s="11" t="s">
        <v>112</v>
      </c>
      <c r="C59" s="15"/>
      <c r="D59" s="48"/>
      <c r="E59" s="15"/>
      <c r="F59" s="49"/>
      <c r="G59" s="48"/>
      <c r="H59" s="15"/>
    </row>
    <row r="60" spans="1:8" x14ac:dyDescent="0.2">
      <c r="A60" s="5"/>
      <c r="B60" s="11" t="s">
        <v>113</v>
      </c>
      <c r="C60" s="15"/>
      <c r="D60" s="48"/>
      <c r="E60" s="15"/>
      <c r="F60" s="49"/>
      <c r="G60" s="48"/>
      <c r="H60" s="15"/>
    </row>
    <row r="61" spans="1:8" x14ac:dyDescent="0.2">
      <c r="A61" s="5"/>
      <c r="B61" s="11" t="s">
        <v>114</v>
      </c>
      <c r="C61" s="15"/>
      <c r="D61" s="48"/>
      <c r="E61" s="15"/>
      <c r="F61" s="49"/>
      <c r="G61" s="48"/>
      <c r="H61" s="15"/>
    </row>
    <row r="62" spans="1:8" x14ac:dyDescent="0.2">
      <c r="A62" s="5"/>
      <c r="B62" s="11" t="s">
        <v>115</v>
      </c>
      <c r="C62" s="15"/>
      <c r="D62" s="48"/>
      <c r="E62" s="15"/>
      <c r="F62" s="49"/>
      <c r="G62" s="48"/>
      <c r="H62" s="15"/>
    </row>
    <row r="63" spans="1:8" x14ac:dyDescent="0.2">
      <c r="A63" s="5"/>
      <c r="B63" s="11" t="s">
        <v>116</v>
      </c>
      <c r="C63" s="15"/>
      <c r="D63" s="48"/>
      <c r="E63" s="15"/>
      <c r="F63" s="49"/>
      <c r="G63" s="48"/>
      <c r="H63" s="15"/>
    </row>
    <row r="64" spans="1:8" x14ac:dyDescent="0.2">
      <c r="A64" s="5"/>
      <c r="B64" s="11" t="s">
        <v>117</v>
      </c>
      <c r="C64" s="15"/>
      <c r="D64" s="48"/>
      <c r="E64" s="15"/>
      <c r="F64" s="49"/>
      <c r="G64" s="48"/>
      <c r="H64" s="15"/>
    </row>
    <row r="65" spans="1:8" x14ac:dyDescent="0.2">
      <c r="A65" s="47" t="s">
        <v>68</v>
      </c>
      <c r="B65" s="7"/>
      <c r="C65" s="15"/>
      <c r="D65" s="48"/>
      <c r="E65" s="15"/>
      <c r="F65" s="49"/>
      <c r="G65" s="48"/>
      <c r="H65" s="15"/>
    </row>
    <row r="66" spans="1:8" x14ac:dyDescent="0.2">
      <c r="A66" s="5"/>
      <c r="B66" s="11" t="s">
        <v>38</v>
      </c>
      <c r="C66" s="15"/>
      <c r="D66" s="48"/>
      <c r="E66" s="15"/>
      <c r="F66" s="49"/>
      <c r="G66" s="48"/>
      <c r="H66" s="15"/>
    </row>
    <row r="67" spans="1:8" x14ac:dyDescent="0.2">
      <c r="A67" s="5"/>
      <c r="B67" s="11" t="s">
        <v>39</v>
      </c>
      <c r="C67" s="15"/>
      <c r="D67" s="48"/>
      <c r="E67" s="15"/>
      <c r="F67" s="49"/>
      <c r="G67" s="48"/>
      <c r="H67" s="15"/>
    </row>
    <row r="68" spans="1:8" x14ac:dyDescent="0.2">
      <c r="A68" s="5"/>
      <c r="B68" s="11" t="s">
        <v>40</v>
      </c>
      <c r="C68" s="15"/>
      <c r="D68" s="48"/>
      <c r="E68" s="15"/>
      <c r="F68" s="49"/>
      <c r="G68" s="48"/>
      <c r="H68" s="15"/>
    </row>
    <row r="69" spans="1:8" x14ac:dyDescent="0.2">
      <c r="A69" s="47" t="s">
        <v>69</v>
      </c>
      <c r="B69" s="7"/>
      <c r="C69" s="15"/>
      <c r="D69" s="48"/>
      <c r="E69" s="15"/>
      <c r="F69" s="49"/>
      <c r="G69" s="48"/>
      <c r="H69" s="15"/>
    </row>
    <row r="70" spans="1:8" x14ac:dyDescent="0.2">
      <c r="A70" s="5"/>
      <c r="B70" s="11" t="s">
        <v>118</v>
      </c>
      <c r="C70" s="15"/>
      <c r="D70" s="48"/>
      <c r="E70" s="15"/>
      <c r="F70" s="49"/>
      <c r="G70" s="48"/>
      <c r="H70" s="15"/>
    </row>
    <row r="71" spans="1:8" x14ac:dyDescent="0.2">
      <c r="A71" s="5"/>
      <c r="B71" s="11" t="s">
        <v>119</v>
      </c>
      <c r="C71" s="15"/>
      <c r="D71" s="48"/>
      <c r="E71" s="15"/>
      <c r="F71" s="49"/>
      <c r="G71" s="48"/>
      <c r="H71" s="15"/>
    </row>
    <row r="72" spans="1:8" x14ac:dyDescent="0.2">
      <c r="A72" s="5"/>
      <c r="B72" s="11" t="s">
        <v>120</v>
      </c>
      <c r="C72" s="15"/>
      <c r="D72" s="48"/>
      <c r="E72" s="15"/>
      <c r="F72" s="49"/>
      <c r="G72" s="48"/>
      <c r="H72" s="15"/>
    </row>
    <row r="73" spans="1:8" x14ac:dyDescent="0.2">
      <c r="A73" s="5"/>
      <c r="B73" s="11" t="s">
        <v>121</v>
      </c>
      <c r="C73" s="15"/>
      <c r="D73" s="48"/>
      <c r="E73" s="15"/>
      <c r="F73" s="49"/>
      <c r="G73" s="48"/>
      <c r="H73" s="15"/>
    </row>
    <row r="74" spans="1:8" x14ac:dyDescent="0.2">
      <c r="A74" s="5"/>
      <c r="B74" s="11" t="s">
        <v>122</v>
      </c>
      <c r="C74" s="15"/>
      <c r="D74" s="48"/>
      <c r="E74" s="15"/>
      <c r="F74" s="49"/>
      <c r="G74" s="48"/>
      <c r="H74" s="15"/>
    </row>
    <row r="75" spans="1:8" x14ac:dyDescent="0.2">
      <c r="A75" s="5"/>
      <c r="B75" s="11" t="s">
        <v>123</v>
      </c>
      <c r="C75" s="15"/>
      <c r="D75" s="48"/>
      <c r="E75" s="15"/>
      <c r="F75" s="49"/>
      <c r="G75" s="48"/>
      <c r="H75" s="15"/>
    </row>
    <row r="76" spans="1:8" x14ac:dyDescent="0.2">
      <c r="A76" s="6"/>
      <c r="B76" s="12" t="s">
        <v>124</v>
      </c>
      <c r="C76" s="16"/>
      <c r="D76" s="51"/>
      <c r="E76" s="16"/>
      <c r="F76" s="52"/>
      <c r="G76" s="51"/>
      <c r="H76" s="16"/>
    </row>
    <row r="77" spans="1:8" x14ac:dyDescent="0.2">
      <c r="A77" s="8"/>
      <c r="B77" s="13" t="s">
        <v>53</v>
      </c>
      <c r="C77" s="17">
        <f>+C5+C13+C23+C33+C43</f>
        <v>102794088</v>
      </c>
      <c r="D77" s="17">
        <f t="shared" ref="D77:G77" si="12">D5+D13+D23+D33+D43</f>
        <v>-16654631.109999999</v>
      </c>
      <c r="E77" s="17">
        <f t="shared" si="12"/>
        <v>86139456.889999986</v>
      </c>
      <c r="F77" s="17">
        <f t="shared" si="12"/>
        <v>82188284</v>
      </c>
      <c r="G77" s="56">
        <f t="shared" si="12"/>
        <v>81102596.530000001</v>
      </c>
      <c r="H77" s="17">
        <f>H5+H13+H23+H33+H43</f>
        <v>3951172.8899999987</v>
      </c>
    </row>
    <row r="78" spans="1:8" x14ac:dyDescent="0.2">
      <c r="A78" s="55" t="s">
        <v>129</v>
      </c>
    </row>
    <row r="79" spans="1:8" x14ac:dyDescent="0.2">
      <c r="D79" s="54"/>
      <c r="E79" s="54"/>
      <c r="F79" s="54"/>
      <c r="G79" s="54"/>
      <c r="H79" s="54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 verticalCentered="1"/>
  <pageMargins left="0.51181102362204722" right="0.11811023622047245" top="0.15748031496062992" bottom="0" header="0.31496062992125984" footer="0.31496062992125984"/>
  <pageSetup scale="70" orientation="portrait" r:id="rId1"/>
  <ignoredErrors>
    <ignoredError sqref="C5:H5 C14:C19 C13:D13 F13:G13 C24:C25 C23:D23 F23:G23 C21:C22 C20 H20 C33:H36 C26 E26 E12 E6:E11 E14:E20 E22 E24:E25 C27:C32 E27:E32 H6:H11 H14:H19 H22 H26 H24:H25 H27:H32 C38:H43 C37 C48 C44:C45 C50:H77 C49 H49 E37 E44:E45 C46:C47 H46:H47 E48 E49 E46:E47 H48" unlockedFormula="1"/>
    <ignoredError sqref="E13 E23 H13 H23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zoomScale="110" zoomScaleNormal="11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66" t="s">
        <v>161</v>
      </c>
      <c r="B1" s="67"/>
      <c r="C1" s="67"/>
      <c r="D1" s="67"/>
      <c r="E1" s="67"/>
      <c r="F1" s="67"/>
      <c r="G1" s="67"/>
      <c r="H1" s="68"/>
    </row>
    <row r="2" spans="1:8" x14ac:dyDescent="0.2">
      <c r="A2" s="71" t="s">
        <v>54</v>
      </c>
      <c r="B2" s="72"/>
      <c r="C2" s="66" t="s">
        <v>60</v>
      </c>
      <c r="D2" s="67"/>
      <c r="E2" s="67"/>
      <c r="F2" s="67"/>
      <c r="G2" s="68"/>
      <c r="H2" s="69" t="s">
        <v>59</v>
      </c>
    </row>
    <row r="3" spans="1:8" ht="24.95" customHeight="1" x14ac:dyDescent="0.2">
      <c r="A3" s="73"/>
      <c r="B3" s="7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0"/>
    </row>
    <row r="4" spans="1:8" x14ac:dyDescent="0.2">
      <c r="A4" s="75"/>
      <c r="B4" s="7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3">
        <v>102794088</v>
      </c>
      <c r="D6" s="53">
        <v>-16654631.109999999</v>
      </c>
      <c r="E6" s="53">
        <f>+C6+D6</f>
        <v>86139456.890000001</v>
      </c>
      <c r="F6" s="53">
        <v>82188284</v>
      </c>
      <c r="G6" s="53">
        <v>81102596.530000001</v>
      </c>
      <c r="H6" s="53">
        <f>+E6-F6</f>
        <v>3951172.8900000006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22"/>
      <c r="D8" s="22"/>
      <c r="E8" s="22"/>
      <c r="F8" s="22"/>
      <c r="G8" s="22"/>
      <c r="H8" s="22"/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/>
      <c r="D10" s="22"/>
      <c r="E10" s="22"/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>C6</f>
        <v>102794088</v>
      </c>
      <c r="D16" s="17">
        <f t="shared" ref="D16:H16" si="0">D6</f>
        <v>-16654631.109999999</v>
      </c>
      <c r="E16" s="17">
        <f t="shared" si="0"/>
        <v>86139456.890000001</v>
      </c>
      <c r="F16" s="17">
        <f t="shared" si="0"/>
        <v>82188284</v>
      </c>
      <c r="G16" s="17">
        <f t="shared" si="0"/>
        <v>81102596.530000001</v>
      </c>
      <c r="H16" s="17">
        <f t="shared" si="0"/>
        <v>3951172.8900000006</v>
      </c>
    </row>
    <row r="17" spans="1:8" ht="6.75" customHeight="1" x14ac:dyDescent="0.2"/>
    <row r="18" spans="1:8" x14ac:dyDescent="0.2">
      <c r="A18" s="55" t="s">
        <v>129</v>
      </c>
      <c r="H18" s="54"/>
    </row>
    <row r="20" spans="1:8" x14ac:dyDescent="0.2">
      <c r="C20" s="54"/>
      <c r="D20" s="54"/>
      <c r="E20" s="54"/>
      <c r="F20" s="54"/>
      <c r="G20" s="54"/>
      <c r="H20" s="54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51181102362204722" right="0.31496062992125984" top="0.74803149606299213" bottom="0.74803149606299213" header="0.31496062992125984" footer="0.31496062992125984"/>
  <pageSetup orientation="landscape" r:id="rId1"/>
  <ignoredErrors>
    <ignoredError sqref="C16:H16 E6 H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zoomScaleNormal="100" workbookViewId="0">
      <selection activeCell="A82" sqref="A82"/>
    </sheetView>
  </sheetViews>
  <sheetFormatPr baseColWidth="10" defaultRowHeight="11.25" x14ac:dyDescent="0.2"/>
  <cols>
    <col min="1" max="1" width="15.83203125" style="1" customWidth="1"/>
    <col min="2" max="2" width="40.6640625" style="1" bestFit="1" customWidth="1"/>
    <col min="3" max="8" width="15.83203125" style="1" customWidth="1"/>
    <col min="9" max="16384" width="12" style="1"/>
  </cols>
  <sheetData>
    <row r="1" spans="1:8" ht="45" customHeight="1" x14ac:dyDescent="0.2">
      <c r="A1" s="66" t="s">
        <v>162</v>
      </c>
      <c r="B1" s="67"/>
      <c r="C1" s="67"/>
      <c r="D1" s="67"/>
      <c r="E1" s="67"/>
      <c r="F1" s="67"/>
      <c r="G1" s="67"/>
      <c r="H1" s="68"/>
    </row>
    <row r="2" spans="1:8" x14ac:dyDescent="0.2">
      <c r="B2" s="27"/>
      <c r="C2" s="27"/>
      <c r="D2" s="27"/>
      <c r="E2" s="27"/>
      <c r="F2" s="27"/>
      <c r="G2" s="27"/>
      <c r="H2" s="27"/>
    </row>
    <row r="3" spans="1:8" ht="11.25" customHeight="1" x14ac:dyDescent="0.2">
      <c r="A3" s="71" t="s">
        <v>54</v>
      </c>
      <c r="B3" s="72"/>
      <c r="C3" s="66" t="s">
        <v>60</v>
      </c>
      <c r="D3" s="67"/>
      <c r="E3" s="67"/>
      <c r="F3" s="67"/>
      <c r="G3" s="68"/>
      <c r="H3" s="69" t="s">
        <v>59</v>
      </c>
    </row>
    <row r="4" spans="1:8" ht="24.95" customHeight="1" x14ac:dyDescent="0.2">
      <c r="A4" s="73"/>
      <c r="B4" s="74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70"/>
    </row>
    <row r="5" spans="1:8" x14ac:dyDescent="0.2">
      <c r="A5" s="75"/>
      <c r="B5" s="76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s="58" customFormat="1" x14ac:dyDescent="0.2">
      <c r="A6" t="s">
        <v>140</v>
      </c>
      <c r="B6" s="24"/>
      <c r="C6" s="15">
        <v>27279274</v>
      </c>
      <c r="D6" s="15">
        <v>-1763040.3</v>
      </c>
      <c r="E6" s="15">
        <f>+C6+D6</f>
        <v>25516233.699999999</v>
      </c>
      <c r="F6" s="15">
        <v>23069294.030000001</v>
      </c>
      <c r="G6" s="15">
        <v>23007853.129999999</v>
      </c>
      <c r="H6" s="15">
        <f>+E6-F6</f>
        <v>2446939.6699999981</v>
      </c>
    </row>
    <row r="7" spans="1:8" s="58" customFormat="1" x14ac:dyDescent="0.2">
      <c r="A7" t="s">
        <v>131</v>
      </c>
      <c r="B7" s="24"/>
      <c r="C7" s="15">
        <v>1165351</v>
      </c>
      <c r="D7" s="15">
        <v>-433704.41</v>
      </c>
      <c r="E7" s="15">
        <f t="shared" ref="E7:E35" si="0">+C7+D7</f>
        <v>731646.59000000008</v>
      </c>
      <c r="F7" s="15">
        <v>721984.82</v>
      </c>
      <c r="G7" s="15">
        <v>718499.02</v>
      </c>
      <c r="H7" s="15">
        <f t="shared" ref="H7:H35" si="1">+E7-F7</f>
        <v>9661.770000000135</v>
      </c>
    </row>
    <row r="8" spans="1:8" s="58" customFormat="1" x14ac:dyDescent="0.2">
      <c r="A8" t="s">
        <v>130</v>
      </c>
      <c r="B8" s="24"/>
      <c r="C8" s="15">
        <v>342481</v>
      </c>
      <c r="D8" s="15">
        <v>-125069.58</v>
      </c>
      <c r="E8" s="15">
        <f t="shared" si="0"/>
        <v>217411.41999999998</v>
      </c>
      <c r="F8" s="15">
        <v>216547.02</v>
      </c>
      <c r="G8" s="15">
        <v>216547.02</v>
      </c>
      <c r="H8" s="15">
        <f t="shared" si="1"/>
        <v>864.39999999999418</v>
      </c>
    </row>
    <row r="9" spans="1:8" s="58" customFormat="1" x14ac:dyDescent="0.2">
      <c r="A9" t="s">
        <v>141</v>
      </c>
      <c r="B9" s="24"/>
      <c r="C9" s="15">
        <v>4529135</v>
      </c>
      <c r="D9" s="15">
        <v>-561227.11</v>
      </c>
      <c r="E9" s="15">
        <f t="shared" si="0"/>
        <v>3967907.89</v>
      </c>
      <c r="F9" s="15">
        <v>3948246.27</v>
      </c>
      <c r="G9" s="15">
        <v>3647170.27</v>
      </c>
      <c r="H9" s="15">
        <f t="shared" si="1"/>
        <v>19661.620000000112</v>
      </c>
    </row>
    <row r="10" spans="1:8" s="58" customFormat="1" x14ac:dyDescent="0.2">
      <c r="A10" t="s">
        <v>132</v>
      </c>
      <c r="B10" s="24"/>
      <c r="C10" s="15">
        <v>4595780</v>
      </c>
      <c r="D10" s="15">
        <v>-176014.59</v>
      </c>
      <c r="E10" s="15">
        <f t="shared" si="0"/>
        <v>4419765.41</v>
      </c>
      <c r="F10" s="15">
        <v>4415775.38</v>
      </c>
      <c r="G10" s="15">
        <v>4415495.09</v>
      </c>
      <c r="H10" s="15">
        <f t="shared" si="1"/>
        <v>3990.0300000002608</v>
      </c>
    </row>
    <row r="11" spans="1:8" s="58" customFormat="1" x14ac:dyDescent="0.2">
      <c r="A11" t="s">
        <v>142</v>
      </c>
      <c r="B11" s="24"/>
      <c r="C11" s="15">
        <v>3567759</v>
      </c>
      <c r="D11" s="15">
        <v>-731692.31</v>
      </c>
      <c r="E11" s="15">
        <f t="shared" si="0"/>
        <v>2836066.69</v>
      </c>
      <c r="F11" s="15">
        <v>2835296.6</v>
      </c>
      <c r="G11" s="15">
        <v>2794959.81</v>
      </c>
      <c r="H11" s="15">
        <f t="shared" si="1"/>
        <v>770.08999999985099</v>
      </c>
    </row>
    <row r="12" spans="1:8" s="58" customFormat="1" x14ac:dyDescent="0.2">
      <c r="A12" t="s">
        <v>133</v>
      </c>
      <c r="B12" s="24"/>
      <c r="C12" s="15">
        <v>1178597</v>
      </c>
      <c r="D12" s="15">
        <v>-186976.17</v>
      </c>
      <c r="E12" s="15">
        <f t="shared" si="0"/>
        <v>991620.83</v>
      </c>
      <c r="F12" s="15">
        <v>981074.16</v>
      </c>
      <c r="G12" s="15">
        <v>981074.16</v>
      </c>
      <c r="H12" s="15">
        <f t="shared" si="1"/>
        <v>10546.669999999925</v>
      </c>
    </row>
    <row r="13" spans="1:8" s="58" customFormat="1" x14ac:dyDescent="0.2">
      <c r="A13" t="s">
        <v>143</v>
      </c>
      <c r="B13" s="24"/>
      <c r="C13" s="15">
        <v>494176</v>
      </c>
      <c r="D13" s="15">
        <v>-332234.62</v>
      </c>
      <c r="E13" s="15">
        <f t="shared" si="0"/>
        <v>161941.38</v>
      </c>
      <c r="F13" s="15">
        <v>151668.82</v>
      </c>
      <c r="G13" s="15">
        <v>151668.82</v>
      </c>
      <c r="H13" s="15">
        <f t="shared" si="1"/>
        <v>10272.559999999998</v>
      </c>
    </row>
    <row r="14" spans="1:8" s="58" customFormat="1" x14ac:dyDescent="0.2">
      <c r="A14" t="s">
        <v>159</v>
      </c>
      <c r="B14" s="24"/>
      <c r="C14" s="15">
        <v>4377956</v>
      </c>
      <c r="D14" s="15">
        <v>-571240.26</v>
      </c>
      <c r="E14" s="15">
        <f t="shared" si="0"/>
        <v>3806715.74</v>
      </c>
      <c r="F14" s="15">
        <v>3703273</v>
      </c>
      <c r="G14" s="15">
        <v>3692319.44</v>
      </c>
      <c r="H14" s="15">
        <f t="shared" si="1"/>
        <v>103442.74000000022</v>
      </c>
    </row>
    <row r="15" spans="1:8" s="58" customFormat="1" x14ac:dyDescent="0.2">
      <c r="A15" t="s">
        <v>144</v>
      </c>
      <c r="B15" s="24"/>
      <c r="C15" s="15">
        <v>685575</v>
      </c>
      <c r="D15" s="15">
        <v>37940.57</v>
      </c>
      <c r="E15" s="15">
        <f t="shared" si="0"/>
        <v>723515.57</v>
      </c>
      <c r="F15" s="15">
        <v>714230.45</v>
      </c>
      <c r="G15" s="15">
        <v>714230.45</v>
      </c>
      <c r="H15" s="15">
        <f t="shared" si="1"/>
        <v>9285.1199999999953</v>
      </c>
    </row>
    <row r="16" spans="1:8" s="58" customFormat="1" x14ac:dyDescent="0.2">
      <c r="A16" t="s">
        <v>134</v>
      </c>
      <c r="B16" s="24"/>
      <c r="C16" s="15">
        <v>1115960</v>
      </c>
      <c r="D16" s="15">
        <v>-158497.87</v>
      </c>
      <c r="E16" s="15">
        <f t="shared" si="0"/>
        <v>957462.13</v>
      </c>
      <c r="F16" s="15">
        <v>948803.5</v>
      </c>
      <c r="G16" s="15">
        <v>947715.19</v>
      </c>
      <c r="H16" s="15">
        <f t="shared" si="1"/>
        <v>8658.6300000000047</v>
      </c>
    </row>
    <row r="17" spans="1:8" s="58" customFormat="1" x14ac:dyDescent="0.2">
      <c r="A17" t="s">
        <v>135</v>
      </c>
      <c r="B17" s="24"/>
      <c r="C17" s="15">
        <v>2252255</v>
      </c>
      <c r="D17" s="15">
        <v>-1224065.3999999999</v>
      </c>
      <c r="E17" s="15">
        <f t="shared" si="0"/>
        <v>1028189.6000000001</v>
      </c>
      <c r="F17" s="15">
        <v>961978.63</v>
      </c>
      <c r="G17" s="15">
        <v>880397.63</v>
      </c>
      <c r="H17" s="15">
        <f t="shared" si="1"/>
        <v>66210.970000000088</v>
      </c>
    </row>
    <row r="18" spans="1:8" s="58" customFormat="1" x14ac:dyDescent="0.2">
      <c r="A18" t="s">
        <v>145</v>
      </c>
      <c r="B18" s="24"/>
      <c r="C18" s="15">
        <v>1749688</v>
      </c>
      <c r="D18" s="15">
        <v>-829695.59</v>
      </c>
      <c r="E18" s="15">
        <f t="shared" si="0"/>
        <v>919992.41</v>
      </c>
      <c r="F18" s="15">
        <v>896640.63</v>
      </c>
      <c r="G18" s="15">
        <v>884413.49</v>
      </c>
      <c r="H18" s="15">
        <f t="shared" si="1"/>
        <v>23351.780000000028</v>
      </c>
    </row>
    <row r="19" spans="1:8" s="58" customFormat="1" x14ac:dyDescent="0.2">
      <c r="A19" t="s">
        <v>136</v>
      </c>
      <c r="B19" s="24"/>
      <c r="C19" s="15">
        <v>403607</v>
      </c>
      <c r="D19" s="15">
        <v>85463.24</v>
      </c>
      <c r="E19" s="15">
        <f t="shared" si="0"/>
        <v>489070.24</v>
      </c>
      <c r="F19" s="15">
        <v>483609.75</v>
      </c>
      <c r="G19" s="15">
        <v>483558.75</v>
      </c>
      <c r="H19" s="15">
        <f t="shared" si="1"/>
        <v>5460.4899999999907</v>
      </c>
    </row>
    <row r="20" spans="1:8" s="58" customFormat="1" x14ac:dyDescent="0.2">
      <c r="A20" t="s">
        <v>137</v>
      </c>
      <c r="B20" s="24"/>
      <c r="C20" s="15">
        <v>0</v>
      </c>
      <c r="D20" s="15">
        <v>1064574.73</v>
      </c>
      <c r="E20" s="15">
        <f t="shared" si="0"/>
        <v>1064574.73</v>
      </c>
      <c r="F20" s="15">
        <v>1059495.8799999999</v>
      </c>
      <c r="G20" s="15">
        <v>1017630.14</v>
      </c>
      <c r="H20" s="15">
        <f t="shared" si="1"/>
        <v>5078.8500000000931</v>
      </c>
    </row>
    <row r="21" spans="1:8" s="58" customFormat="1" x14ac:dyDescent="0.2">
      <c r="A21" t="s">
        <v>146</v>
      </c>
      <c r="B21" s="24"/>
      <c r="C21" s="15">
        <v>1073754</v>
      </c>
      <c r="D21" s="15">
        <v>468642.48</v>
      </c>
      <c r="E21" s="15">
        <f t="shared" si="0"/>
        <v>1542396.48</v>
      </c>
      <c r="F21" s="15">
        <v>1539533.23</v>
      </c>
      <c r="G21" s="15">
        <v>1435578.04</v>
      </c>
      <c r="H21" s="15">
        <f t="shared" si="1"/>
        <v>2863.25</v>
      </c>
    </row>
    <row r="22" spans="1:8" s="58" customFormat="1" x14ac:dyDescent="0.2">
      <c r="A22" t="s">
        <v>147</v>
      </c>
      <c r="B22" s="24"/>
      <c r="C22" s="15">
        <v>818704</v>
      </c>
      <c r="D22" s="15">
        <v>-161514.34</v>
      </c>
      <c r="E22" s="15">
        <f t="shared" si="0"/>
        <v>657189.66</v>
      </c>
      <c r="F22" s="15">
        <v>656265.26</v>
      </c>
      <c r="G22" s="15">
        <v>656265.26</v>
      </c>
      <c r="H22" s="15">
        <f t="shared" si="1"/>
        <v>924.40000000002328</v>
      </c>
    </row>
    <row r="23" spans="1:8" s="58" customFormat="1" x14ac:dyDescent="0.2">
      <c r="A23" t="s">
        <v>138</v>
      </c>
      <c r="B23" s="24"/>
      <c r="C23" s="15">
        <v>746295</v>
      </c>
      <c r="D23" s="15">
        <v>22963.61</v>
      </c>
      <c r="E23" s="15">
        <f t="shared" si="0"/>
        <v>769258.61</v>
      </c>
      <c r="F23" s="15">
        <v>718525.21</v>
      </c>
      <c r="G23" s="15">
        <v>718525.21</v>
      </c>
      <c r="H23" s="15">
        <f t="shared" si="1"/>
        <v>50733.400000000023</v>
      </c>
    </row>
    <row r="24" spans="1:8" s="58" customFormat="1" x14ac:dyDescent="0.2">
      <c r="A24" t="s">
        <v>148</v>
      </c>
      <c r="B24" s="24"/>
      <c r="C24" s="15">
        <v>9111664</v>
      </c>
      <c r="D24" s="15">
        <v>-2276277.63</v>
      </c>
      <c r="E24" s="15">
        <f t="shared" si="0"/>
        <v>6835386.3700000001</v>
      </c>
      <c r="F24" s="15">
        <v>6714500.5800000001</v>
      </c>
      <c r="G24" s="15">
        <v>6714500.5800000001</v>
      </c>
      <c r="H24" s="15">
        <f t="shared" si="1"/>
        <v>120885.79000000004</v>
      </c>
    </row>
    <row r="25" spans="1:8" s="58" customFormat="1" x14ac:dyDescent="0.2">
      <c r="A25" t="s">
        <v>149</v>
      </c>
      <c r="B25" s="24"/>
      <c r="C25" s="15">
        <v>475584</v>
      </c>
      <c r="D25" s="15">
        <v>-238522.32</v>
      </c>
      <c r="E25" s="15">
        <f t="shared" si="0"/>
        <v>237061.68</v>
      </c>
      <c r="F25" s="15">
        <v>235803.38</v>
      </c>
      <c r="G25" s="15">
        <v>235803.38</v>
      </c>
      <c r="H25" s="15">
        <f t="shared" si="1"/>
        <v>1258.2999999999884</v>
      </c>
    </row>
    <row r="26" spans="1:8" s="58" customFormat="1" x14ac:dyDescent="0.2">
      <c r="A26" t="s">
        <v>139</v>
      </c>
      <c r="B26" s="24"/>
      <c r="C26" s="15">
        <v>8170744</v>
      </c>
      <c r="D26" s="15">
        <v>-2597278.08</v>
      </c>
      <c r="E26" s="15">
        <f t="shared" si="0"/>
        <v>5573465.9199999999</v>
      </c>
      <c r="F26" s="15">
        <v>5445194.79</v>
      </c>
      <c r="G26" s="15">
        <v>5338882.8499999996</v>
      </c>
      <c r="H26" s="15">
        <f t="shared" si="1"/>
        <v>128271.12999999989</v>
      </c>
    </row>
    <row r="27" spans="1:8" s="58" customFormat="1" x14ac:dyDescent="0.2">
      <c r="A27" t="s">
        <v>150</v>
      </c>
      <c r="B27" s="24"/>
      <c r="C27" s="15">
        <v>3531010</v>
      </c>
      <c r="D27" s="15">
        <v>-654687.93999999994</v>
      </c>
      <c r="E27" s="15">
        <f t="shared" si="0"/>
        <v>2876322.06</v>
      </c>
      <c r="F27" s="15">
        <v>2742570.13</v>
      </c>
      <c r="G27" s="15">
        <v>2678514.4700000002</v>
      </c>
      <c r="H27" s="15">
        <f t="shared" si="1"/>
        <v>133751.93000000017</v>
      </c>
    </row>
    <row r="28" spans="1:8" s="58" customFormat="1" x14ac:dyDescent="0.2">
      <c r="A28" t="s">
        <v>151</v>
      </c>
      <c r="B28" s="24"/>
      <c r="C28" s="15">
        <v>11389984</v>
      </c>
      <c r="D28" s="15">
        <v>-2945872.58</v>
      </c>
      <c r="E28" s="15">
        <f t="shared" si="0"/>
        <v>8444111.4199999999</v>
      </c>
      <c r="F28" s="15">
        <v>8025722.5499999998</v>
      </c>
      <c r="G28" s="15">
        <v>7820243.2400000002</v>
      </c>
      <c r="H28" s="15">
        <f t="shared" si="1"/>
        <v>418388.87000000011</v>
      </c>
    </row>
    <row r="29" spans="1:8" s="58" customFormat="1" x14ac:dyDescent="0.2">
      <c r="A29" t="s">
        <v>152</v>
      </c>
      <c r="B29" s="24"/>
      <c r="C29" s="15">
        <v>2424565</v>
      </c>
      <c r="D29" s="15">
        <v>-778831.14</v>
      </c>
      <c r="E29" s="15">
        <f t="shared" si="0"/>
        <v>1645733.8599999999</v>
      </c>
      <c r="F29" s="15">
        <v>1563857.89</v>
      </c>
      <c r="G29" s="15">
        <v>1542018.74</v>
      </c>
      <c r="H29" s="15">
        <f t="shared" si="1"/>
        <v>81875.969999999972</v>
      </c>
    </row>
    <row r="30" spans="1:8" s="58" customFormat="1" x14ac:dyDescent="0.2">
      <c r="A30" t="s">
        <v>153</v>
      </c>
      <c r="B30" s="24"/>
      <c r="C30" s="15">
        <v>1695832</v>
      </c>
      <c r="D30" s="15">
        <v>-460664.05</v>
      </c>
      <c r="E30" s="15">
        <f t="shared" si="0"/>
        <v>1235167.95</v>
      </c>
      <c r="F30" s="15">
        <v>1212055.03</v>
      </c>
      <c r="G30" s="15">
        <v>1211698.56</v>
      </c>
      <c r="H30" s="15">
        <f t="shared" si="1"/>
        <v>23112.919999999925</v>
      </c>
    </row>
    <row r="31" spans="1:8" s="58" customFormat="1" x14ac:dyDescent="0.2">
      <c r="A31" t="s">
        <v>154</v>
      </c>
      <c r="B31" s="24"/>
      <c r="C31" s="15">
        <v>2627116</v>
      </c>
      <c r="D31" s="15">
        <v>-523796.42</v>
      </c>
      <c r="E31" s="15">
        <f t="shared" si="0"/>
        <v>2103319.58</v>
      </c>
      <c r="F31" s="15">
        <v>1945977.35</v>
      </c>
      <c r="G31" s="15">
        <v>1925995.53</v>
      </c>
      <c r="H31" s="15">
        <f t="shared" si="1"/>
        <v>157342.22999999998</v>
      </c>
    </row>
    <row r="32" spans="1:8" s="58" customFormat="1" x14ac:dyDescent="0.2">
      <c r="A32" t="s">
        <v>155</v>
      </c>
      <c r="B32" s="24"/>
      <c r="C32" s="15">
        <v>1760763</v>
      </c>
      <c r="D32" s="15">
        <v>-523370.69</v>
      </c>
      <c r="E32" s="15">
        <f t="shared" si="0"/>
        <v>1237392.31</v>
      </c>
      <c r="F32" s="15">
        <v>1190791.28</v>
      </c>
      <c r="G32" s="15">
        <v>1185733.8799999999</v>
      </c>
      <c r="H32" s="15">
        <f t="shared" si="1"/>
        <v>46601.030000000028</v>
      </c>
    </row>
    <row r="33" spans="1:8" s="58" customFormat="1" x14ac:dyDescent="0.2">
      <c r="A33" t="s">
        <v>156</v>
      </c>
      <c r="B33" s="24"/>
      <c r="C33" s="15">
        <v>1160791</v>
      </c>
      <c r="D33" s="15">
        <v>-246879.46</v>
      </c>
      <c r="E33" s="15">
        <f t="shared" si="0"/>
        <v>913911.54</v>
      </c>
      <c r="F33" s="15">
        <v>881217.66</v>
      </c>
      <c r="G33" s="15">
        <v>879159.81</v>
      </c>
      <c r="H33" s="15">
        <f t="shared" si="1"/>
        <v>32693.880000000005</v>
      </c>
    </row>
    <row r="34" spans="1:8" s="58" customFormat="1" x14ac:dyDescent="0.2">
      <c r="A34" t="s">
        <v>157</v>
      </c>
      <c r="B34" s="24"/>
      <c r="C34" s="15">
        <v>849382</v>
      </c>
      <c r="D34" s="15">
        <v>-245612.4</v>
      </c>
      <c r="E34" s="15">
        <f t="shared" si="0"/>
        <v>603769.59999999998</v>
      </c>
      <c r="F34" s="15">
        <v>579263.76</v>
      </c>
      <c r="G34" s="15">
        <v>578088.26</v>
      </c>
      <c r="H34" s="15">
        <f t="shared" si="1"/>
        <v>24505.839999999967</v>
      </c>
    </row>
    <row r="35" spans="1:8" s="58" customFormat="1" x14ac:dyDescent="0.2">
      <c r="A35" t="s">
        <v>158</v>
      </c>
      <c r="B35" s="24"/>
      <c r="C35" s="15">
        <v>3220306</v>
      </c>
      <c r="D35" s="15">
        <v>412549.52</v>
      </c>
      <c r="E35" s="15">
        <f t="shared" si="0"/>
        <v>3632855.52</v>
      </c>
      <c r="F35" s="15">
        <v>3629086.96</v>
      </c>
      <c r="G35" s="15">
        <v>3628056.31</v>
      </c>
      <c r="H35" s="15">
        <f t="shared" si="1"/>
        <v>3768.5600000000559</v>
      </c>
    </row>
    <row r="36" spans="1:8" x14ac:dyDescent="0.2">
      <c r="A36" s="26"/>
      <c r="B36" s="46" t="s">
        <v>53</v>
      </c>
      <c r="C36" s="25">
        <f t="shared" ref="C36:H36" si="2">SUM(C6:C35)</f>
        <v>102794088</v>
      </c>
      <c r="D36" s="25">
        <f t="shared" si="2"/>
        <v>-16654631.109999996</v>
      </c>
      <c r="E36" s="25">
        <f>SUM(E6:E35)</f>
        <v>86139456.890000001</v>
      </c>
      <c r="F36" s="25">
        <f t="shared" si="2"/>
        <v>82188284</v>
      </c>
      <c r="G36" s="25">
        <f t="shared" si="2"/>
        <v>81102596.530000001</v>
      </c>
      <c r="H36" s="25">
        <f t="shared" si="2"/>
        <v>3951172.8899999983</v>
      </c>
    </row>
    <row r="37" spans="1:8" s="57" customFormat="1" x14ac:dyDescent="0.2"/>
    <row r="38" spans="1:8" s="57" customFormat="1" x14ac:dyDescent="0.2"/>
    <row r="39" spans="1:8" ht="45" customHeight="1" x14ac:dyDescent="0.2">
      <c r="A39" s="66" t="s">
        <v>164</v>
      </c>
      <c r="B39" s="67"/>
      <c r="C39" s="67"/>
      <c r="D39" s="67"/>
      <c r="E39" s="67"/>
      <c r="F39" s="67"/>
      <c r="G39" s="67"/>
      <c r="H39" s="68"/>
    </row>
    <row r="41" spans="1:8" x14ac:dyDescent="0.2">
      <c r="A41" s="71" t="s">
        <v>54</v>
      </c>
      <c r="B41" s="72"/>
      <c r="C41" s="66" t="s">
        <v>60</v>
      </c>
      <c r="D41" s="67"/>
      <c r="E41" s="67"/>
      <c r="F41" s="67"/>
      <c r="G41" s="68"/>
      <c r="H41" s="69" t="s">
        <v>59</v>
      </c>
    </row>
    <row r="42" spans="1:8" ht="22.5" x14ac:dyDescent="0.2">
      <c r="A42" s="73"/>
      <c r="B42" s="74"/>
      <c r="C42" s="9" t="s">
        <v>55</v>
      </c>
      <c r="D42" s="9" t="s">
        <v>125</v>
      </c>
      <c r="E42" s="9" t="s">
        <v>56</v>
      </c>
      <c r="F42" s="9" t="s">
        <v>57</v>
      </c>
      <c r="G42" s="9" t="s">
        <v>58</v>
      </c>
      <c r="H42" s="70"/>
    </row>
    <row r="43" spans="1:8" x14ac:dyDescent="0.2">
      <c r="A43" s="75"/>
      <c r="B43" s="76"/>
      <c r="C43" s="10">
        <v>1</v>
      </c>
      <c r="D43" s="10">
        <v>2</v>
      </c>
      <c r="E43" s="10" t="s">
        <v>126</v>
      </c>
      <c r="F43" s="10">
        <v>4</v>
      </c>
      <c r="G43" s="10">
        <v>5</v>
      </c>
      <c r="H43" s="10" t="s">
        <v>127</v>
      </c>
    </row>
    <row r="44" spans="1:8" x14ac:dyDescent="0.2">
      <c r="A44" s="28"/>
      <c r="B44" s="29"/>
      <c r="C44" s="33"/>
      <c r="D44" s="33"/>
      <c r="E44" s="33"/>
      <c r="F44" s="33"/>
      <c r="G44" s="33"/>
      <c r="H44" s="33"/>
    </row>
    <row r="45" spans="1:8" x14ac:dyDescent="0.2">
      <c r="A45" s="4" t="s">
        <v>8</v>
      </c>
      <c r="B45" s="2"/>
      <c r="C45" s="34" t="s">
        <v>128</v>
      </c>
      <c r="D45" s="34"/>
      <c r="E45" s="34"/>
      <c r="F45" s="34"/>
      <c r="G45" s="34"/>
      <c r="H45" s="34"/>
    </row>
    <row r="46" spans="1:8" x14ac:dyDescent="0.2">
      <c r="A46" s="4" t="s">
        <v>9</v>
      </c>
      <c r="B46" s="2"/>
      <c r="C46" s="34"/>
      <c r="D46" s="34"/>
      <c r="E46" s="34"/>
      <c r="F46" s="34"/>
      <c r="G46" s="34"/>
      <c r="H46" s="34"/>
    </row>
    <row r="47" spans="1:8" x14ac:dyDescent="0.2">
      <c r="A47" s="4" t="s">
        <v>10</v>
      </c>
      <c r="B47" s="2"/>
      <c r="C47" s="34"/>
      <c r="D47" s="34"/>
      <c r="E47" s="34"/>
      <c r="F47" s="34"/>
      <c r="G47" s="34"/>
      <c r="H47" s="34"/>
    </row>
    <row r="48" spans="1:8" x14ac:dyDescent="0.2">
      <c r="A48" s="4" t="s">
        <v>11</v>
      </c>
      <c r="B48" s="2"/>
      <c r="C48" s="34"/>
      <c r="D48" s="34"/>
      <c r="E48" s="34"/>
      <c r="F48" s="34"/>
      <c r="G48" s="34"/>
      <c r="H48" s="34"/>
    </row>
    <row r="49" spans="1:8" x14ac:dyDescent="0.2">
      <c r="A49" s="4"/>
      <c r="B49" s="2"/>
      <c r="C49" s="35"/>
      <c r="D49" s="35"/>
      <c r="E49" s="35"/>
      <c r="F49" s="35"/>
      <c r="G49" s="35"/>
      <c r="H49" s="35"/>
    </row>
    <row r="50" spans="1:8" x14ac:dyDescent="0.2">
      <c r="A50" s="26"/>
      <c r="B50" s="46" t="s">
        <v>53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</row>
    <row r="53" spans="1:8" ht="45" customHeight="1" x14ac:dyDescent="0.2">
      <c r="A53" s="66" t="s">
        <v>165</v>
      </c>
      <c r="B53" s="67"/>
      <c r="C53" s="67"/>
      <c r="D53" s="67"/>
      <c r="E53" s="67"/>
      <c r="F53" s="67"/>
      <c r="G53" s="67"/>
      <c r="H53" s="68"/>
    </row>
    <row r="54" spans="1:8" x14ac:dyDescent="0.2">
      <c r="A54" s="71" t="s">
        <v>54</v>
      </c>
      <c r="B54" s="72"/>
      <c r="C54" s="66" t="s">
        <v>60</v>
      </c>
      <c r="D54" s="67"/>
      <c r="E54" s="67"/>
      <c r="F54" s="67"/>
      <c r="G54" s="68"/>
      <c r="H54" s="69" t="s">
        <v>59</v>
      </c>
    </row>
    <row r="55" spans="1:8" ht="22.5" x14ac:dyDescent="0.2">
      <c r="A55" s="73"/>
      <c r="B55" s="74"/>
      <c r="C55" s="9" t="s">
        <v>55</v>
      </c>
      <c r="D55" s="9" t="s">
        <v>125</v>
      </c>
      <c r="E55" s="9" t="s">
        <v>56</v>
      </c>
      <c r="F55" s="9" t="s">
        <v>57</v>
      </c>
      <c r="G55" s="9" t="s">
        <v>58</v>
      </c>
      <c r="H55" s="70"/>
    </row>
    <row r="56" spans="1:8" x14ac:dyDescent="0.2">
      <c r="A56" s="75"/>
      <c r="B56" s="76"/>
      <c r="C56" s="10">
        <v>1</v>
      </c>
      <c r="D56" s="10">
        <v>2</v>
      </c>
      <c r="E56" s="10" t="s">
        <v>126</v>
      </c>
      <c r="F56" s="10">
        <v>4</v>
      </c>
      <c r="G56" s="10">
        <v>5</v>
      </c>
      <c r="H56" s="10" t="s">
        <v>127</v>
      </c>
    </row>
    <row r="57" spans="1:8" x14ac:dyDescent="0.2">
      <c r="A57" s="28"/>
      <c r="B57" s="29"/>
      <c r="C57" s="33"/>
      <c r="D57" s="33"/>
      <c r="E57" s="33"/>
      <c r="F57" s="33"/>
      <c r="G57" s="33"/>
      <c r="H57" s="33"/>
    </row>
    <row r="58" spans="1:8" ht="22.5" x14ac:dyDescent="0.2">
      <c r="A58" s="4"/>
      <c r="B58" s="31" t="s">
        <v>13</v>
      </c>
      <c r="C58" s="34">
        <v>102794088</v>
      </c>
      <c r="D58" s="34">
        <v>-16654631.109999999</v>
      </c>
      <c r="E58" s="34">
        <f>+C58+D58</f>
        <v>86139456.890000001</v>
      </c>
      <c r="F58" s="34">
        <v>82188284</v>
      </c>
      <c r="G58" s="34">
        <v>81102596.530000001</v>
      </c>
      <c r="H58" s="34">
        <f>+E58-F58</f>
        <v>3951172.8900000006</v>
      </c>
    </row>
    <row r="59" spans="1:8" x14ac:dyDescent="0.2">
      <c r="A59" s="4"/>
      <c r="B59" s="31"/>
      <c r="C59" s="34"/>
      <c r="D59" s="34"/>
      <c r="E59" s="34"/>
      <c r="F59" s="34"/>
      <c r="G59" s="34"/>
      <c r="H59" s="34"/>
    </row>
    <row r="60" spans="1:8" x14ac:dyDescent="0.2">
      <c r="A60" s="4"/>
      <c r="B60" s="31" t="s">
        <v>12</v>
      </c>
      <c r="C60" s="34"/>
      <c r="D60" s="34"/>
      <c r="E60" s="34"/>
      <c r="F60" s="34"/>
      <c r="G60" s="34"/>
      <c r="H60" s="34"/>
    </row>
    <row r="61" spans="1:8" x14ac:dyDescent="0.2">
      <c r="A61" s="4"/>
      <c r="B61" s="31"/>
      <c r="C61" s="34"/>
      <c r="D61" s="34"/>
      <c r="E61" s="34"/>
      <c r="F61" s="34"/>
      <c r="G61" s="34"/>
      <c r="H61" s="34"/>
    </row>
    <row r="62" spans="1:8" ht="22.5" x14ac:dyDescent="0.2">
      <c r="A62" s="4"/>
      <c r="B62" s="31" t="s">
        <v>14</v>
      </c>
      <c r="C62" s="34"/>
      <c r="D62" s="34"/>
      <c r="E62" s="34"/>
      <c r="F62" s="34"/>
      <c r="G62" s="34"/>
      <c r="H62" s="34"/>
    </row>
    <row r="63" spans="1:8" x14ac:dyDescent="0.2">
      <c r="A63" s="4"/>
      <c r="B63" s="31"/>
      <c r="C63" s="34"/>
      <c r="D63" s="34"/>
      <c r="E63" s="34"/>
      <c r="F63" s="34"/>
      <c r="G63" s="34"/>
      <c r="H63" s="34"/>
    </row>
    <row r="64" spans="1:8" ht="22.5" x14ac:dyDescent="0.2">
      <c r="A64" s="4"/>
      <c r="B64" s="31" t="s">
        <v>26</v>
      </c>
      <c r="C64" s="34"/>
      <c r="D64" s="34"/>
      <c r="E64" s="34"/>
      <c r="F64" s="34"/>
      <c r="G64" s="34"/>
      <c r="H64" s="34"/>
    </row>
    <row r="65" spans="1:8" x14ac:dyDescent="0.2">
      <c r="A65" s="4"/>
      <c r="B65" s="31"/>
      <c r="C65" s="34"/>
      <c r="D65" s="34"/>
      <c r="E65" s="34"/>
      <c r="F65" s="34"/>
      <c r="G65" s="34"/>
      <c r="H65" s="34"/>
    </row>
    <row r="66" spans="1:8" ht="33.75" x14ac:dyDescent="0.2">
      <c r="A66" s="4"/>
      <c r="B66" s="31" t="s">
        <v>27</v>
      </c>
      <c r="C66" s="34"/>
      <c r="D66" s="34"/>
      <c r="E66" s="34"/>
      <c r="F66" s="34"/>
      <c r="G66" s="34"/>
      <c r="H66" s="34"/>
    </row>
    <row r="67" spans="1:8" x14ac:dyDescent="0.2">
      <c r="A67" s="4"/>
      <c r="B67" s="31"/>
      <c r="C67" s="34"/>
      <c r="D67" s="34"/>
      <c r="E67" s="34"/>
      <c r="F67" s="34"/>
      <c r="G67" s="34"/>
      <c r="H67" s="34"/>
    </row>
    <row r="68" spans="1:8" ht="22.5" x14ac:dyDescent="0.2">
      <c r="A68" s="4"/>
      <c r="B68" s="31" t="s">
        <v>34</v>
      </c>
      <c r="C68" s="34"/>
      <c r="D68" s="34"/>
      <c r="E68" s="34"/>
      <c r="F68" s="34"/>
      <c r="G68" s="34"/>
      <c r="H68" s="34"/>
    </row>
    <row r="69" spans="1:8" x14ac:dyDescent="0.2">
      <c r="A69" s="4"/>
      <c r="B69" s="31"/>
      <c r="C69" s="34"/>
      <c r="D69" s="34"/>
      <c r="E69" s="34"/>
      <c r="F69" s="34"/>
      <c r="G69" s="34"/>
      <c r="H69" s="34"/>
    </row>
    <row r="70" spans="1:8" ht="22.5" x14ac:dyDescent="0.2">
      <c r="A70" s="4"/>
      <c r="B70" s="31" t="s">
        <v>15</v>
      </c>
      <c r="C70" s="34"/>
      <c r="D70" s="34"/>
      <c r="E70" s="34"/>
      <c r="F70" s="34"/>
      <c r="G70" s="34"/>
      <c r="H70" s="34"/>
    </row>
    <row r="71" spans="1:8" x14ac:dyDescent="0.2">
      <c r="A71" s="30"/>
      <c r="B71" s="32"/>
      <c r="C71" s="35"/>
      <c r="D71" s="35"/>
      <c r="E71" s="35"/>
      <c r="F71" s="35"/>
      <c r="G71" s="35"/>
      <c r="H71" s="35"/>
    </row>
    <row r="72" spans="1:8" x14ac:dyDescent="0.2">
      <c r="A72" s="26"/>
      <c r="B72" s="46" t="s">
        <v>53</v>
      </c>
      <c r="C72" s="25">
        <f>SUM(C58:C71)</f>
        <v>102794088</v>
      </c>
      <c r="D72" s="25">
        <f t="shared" ref="D72:H72" si="3">SUM(D58:D71)</f>
        <v>-16654631.109999999</v>
      </c>
      <c r="E72" s="25">
        <f t="shared" si="3"/>
        <v>86139456.890000001</v>
      </c>
      <c r="F72" s="25">
        <f t="shared" si="3"/>
        <v>82188284</v>
      </c>
      <c r="G72" s="25">
        <f t="shared" si="3"/>
        <v>81102596.530000001</v>
      </c>
      <c r="H72" s="25">
        <f t="shared" si="3"/>
        <v>3951172.8900000006</v>
      </c>
    </row>
    <row r="73" spans="1:8" ht="4.5" customHeight="1" x14ac:dyDescent="0.2"/>
    <row r="74" spans="1:8" x14ac:dyDescent="0.2">
      <c r="A74" s="55" t="s">
        <v>129</v>
      </c>
    </row>
  </sheetData>
  <sheetProtection formatCells="0" formatColumns="0" formatRows="0" insertRows="0" deleteRows="0" autoFilter="0"/>
  <mergeCells count="12">
    <mergeCell ref="A53:H53"/>
    <mergeCell ref="A54:B56"/>
    <mergeCell ref="C54:G54"/>
    <mergeCell ref="H54:H55"/>
    <mergeCell ref="C41:G41"/>
    <mergeCell ref="H41:H42"/>
    <mergeCell ref="A1:H1"/>
    <mergeCell ref="A3:B5"/>
    <mergeCell ref="A39:H39"/>
    <mergeCell ref="A41:B43"/>
    <mergeCell ref="C3:G3"/>
    <mergeCell ref="H3:H4"/>
  </mergeCells>
  <printOptions horizontalCentered="1" verticalCentered="1"/>
  <pageMargins left="0.31496062992125984" right="0.11811023622047245" top="0.35433070866141736" bottom="0.35433070866141736" header="0.31496062992125984" footer="0.31496062992125984"/>
  <pageSetup scale="70" orientation="portrait" r:id="rId1"/>
  <ignoredErrors>
    <ignoredError sqref="C72:H72 H6:H35 E58 E36 H58 E6:E35" unlockedFormula="1"/>
    <ignoredError sqref="C36 D36 F36:H36" formulaRange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zoomScaleNormal="100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66" t="s">
        <v>163</v>
      </c>
      <c r="B1" s="67"/>
      <c r="C1" s="67"/>
      <c r="D1" s="67"/>
      <c r="E1" s="67"/>
      <c r="F1" s="67"/>
      <c r="G1" s="67"/>
      <c r="H1" s="68"/>
    </row>
    <row r="2" spans="1:8" x14ac:dyDescent="0.2">
      <c r="A2" s="71" t="s">
        <v>54</v>
      </c>
      <c r="B2" s="72"/>
      <c r="C2" s="66" t="s">
        <v>60</v>
      </c>
      <c r="D2" s="67"/>
      <c r="E2" s="67"/>
      <c r="F2" s="67"/>
      <c r="G2" s="68"/>
      <c r="H2" s="69" t="s">
        <v>59</v>
      </c>
    </row>
    <row r="3" spans="1:8" ht="24.95" customHeight="1" x14ac:dyDescent="0.2">
      <c r="A3" s="73"/>
      <c r="B3" s="7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0"/>
    </row>
    <row r="4" spans="1:8" x14ac:dyDescent="0.2">
      <c r="A4" s="75"/>
      <c r="B4" s="7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3"/>
      <c r="B5" s="44"/>
      <c r="C5" s="14"/>
      <c r="D5" s="14"/>
      <c r="E5" s="14"/>
      <c r="F5" s="14"/>
      <c r="G5" s="14"/>
      <c r="H5" s="14"/>
    </row>
    <row r="6" spans="1:8" x14ac:dyDescent="0.2">
      <c r="A6" s="40" t="s">
        <v>16</v>
      </c>
      <c r="B6" s="38"/>
      <c r="C6" s="15"/>
      <c r="D6" s="15"/>
      <c r="E6" s="15"/>
      <c r="F6" s="15"/>
      <c r="G6" s="15"/>
      <c r="H6" s="15"/>
    </row>
    <row r="7" spans="1:8" x14ac:dyDescent="0.2">
      <c r="A7" s="37"/>
      <c r="B7" s="41" t="s">
        <v>42</v>
      </c>
      <c r="C7" s="15"/>
      <c r="D7" s="15"/>
      <c r="E7" s="15"/>
      <c r="F7" s="15"/>
      <c r="G7" s="15"/>
      <c r="H7" s="15"/>
    </row>
    <row r="8" spans="1:8" x14ac:dyDescent="0.2">
      <c r="A8" s="37"/>
      <c r="B8" s="41" t="s">
        <v>17</v>
      </c>
      <c r="C8" s="15"/>
      <c r="D8" s="15"/>
      <c r="E8" s="15"/>
      <c r="F8" s="15"/>
      <c r="G8" s="15"/>
      <c r="H8" s="15"/>
    </row>
    <row r="9" spans="1:8" x14ac:dyDescent="0.2">
      <c r="A9" s="37"/>
      <c r="B9" s="41" t="s">
        <v>43</v>
      </c>
      <c r="C9" s="15"/>
      <c r="D9" s="15"/>
      <c r="E9" s="15"/>
      <c r="F9" s="15"/>
      <c r="G9" s="15"/>
      <c r="H9" s="15"/>
    </row>
    <row r="10" spans="1:8" x14ac:dyDescent="0.2">
      <c r="A10" s="37"/>
      <c r="B10" s="41" t="s">
        <v>3</v>
      </c>
      <c r="C10" s="15"/>
      <c r="D10" s="15"/>
      <c r="E10" s="15"/>
      <c r="F10" s="15"/>
      <c r="G10" s="15"/>
      <c r="H10" s="15"/>
    </row>
    <row r="11" spans="1:8" x14ac:dyDescent="0.2">
      <c r="A11" s="37"/>
      <c r="B11" s="41" t="s">
        <v>23</v>
      </c>
      <c r="C11" s="15"/>
      <c r="D11" s="15"/>
      <c r="E11" s="15"/>
      <c r="F11" s="15"/>
      <c r="G11" s="15"/>
      <c r="H11" s="15"/>
    </row>
    <row r="12" spans="1:8" x14ac:dyDescent="0.2">
      <c r="A12" s="37"/>
      <c r="B12" s="41" t="s">
        <v>18</v>
      </c>
      <c r="C12" s="15"/>
      <c r="D12" s="15"/>
      <c r="E12" s="15"/>
      <c r="F12" s="15"/>
      <c r="G12" s="15"/>
      <c r="H12" s="15"/>
    </row>
    <row r="13" spans="1:8" x14ac:dyDescent="0.2">
      <c r="A13" s="37"/>
      <c r="B13" s="41" t="s">
        <v>44</v>
      </c>
      <c r="C13" s="15"/>
      <c r="D13" s="15"/>
      <c r="E13" s="15"/>
      <c r="F13" s="15"/>
      <c r="G13" s="15"/>
      <c r="H13" s="15"/>
    </row>
    <row r="14" spans="1:8" x14ac:dyDescent="0.2">
      <c r="A14" s="37"/>
      <c r="B14" s="41" t="s">
        <v>19</v>
      </c>
      <c r="C14" s="15"/>
      <c r="D14" s="15"/>
      <c r="E14" s="15"/>
      <c r="F14" s="15"/>
      <c r="G14" s="15"/>
      <c r="H14" s="15"/>
    </row>
    <row r="15" spans="1:8" x14ac:dyDescent="0.2">
      <c r="A15" s="39"/>
      <c r="B15" s="41"/>
      <c r="C15" s="15"/>
      <c r="D15" s="15"/>
      <c r="E15" s="15"/>
      <c r="F15" s="15"/>
      <c r="G15" s="15"/>
      <c r="H15" s="15"/>
    </row>
    <row r="16" spans="1:8" x14ac:dyDescent="0.2">
      <c r="A16" s="40" t="s">
        <v>20</v>
      </c>
      <c r="B16" s="42"/>
      <c r="C16" s="15"/>
      <c r="D16" s="15"/>
      <c r="E16" s="15"/>
      <c r="F16" s="15"/>
      <c r="G16" s="15"/>
      <c r="H16" s="15"/>
    </row>
    <row r="17" spans="1:8" x14ac:dyDescent="0.2">
      <c r="A17" s="37"/>
      <c r="B17" s="41" t="s">
        <v>45</v>
      </c>
      <c r="C17" s="15"/>
      <c r="D17" s="15"/>
      <c r="E17" s="15"/>
      <c r="F17" s="15"/>
      <c r="G17" s="15"/>
      <c r="H17" s="15"/>
    </row>
    <row r="18" spans="1:8" x14ac:dyDescent="0.2">
      <c r="A18" s="37"/>
      <c r="B18" s="41" t="s">
        <v>28</v>
      </c>
      <c r="C18" s="15"/>
      <c r="D18" s="15"/>
      <c r="E18" s="15"/>
      <c r="F18" s="15"/>
      <c r="G18" s="15"/>
      <c r="H18" s="15"/>
    </row>
    <row r="19" spans="1:8" x14ac:dyDescent="0.2">
      <c r="A19" s="37"/>
      <c r="B19" s="41" t="s">
        <v>21</v>
      </c>
      <c r="C19" s="15"/>
      <c r="D19" s="15"/>
      <c r="E19" s="15"/>
      <c r="F19" s="15"/>
      <c r="G19" s="15"/>
      <c r="H19" s="15"/>
    </row>
    <row r="20" spans="1:8" x14ac:dyDescent="0.2">
      <c r="A20" s="37"/>
      <c r="B20" s="41" t="s">
        <v>46</v>
      </c>
      <c r="C20" s="15">
        <v>102794088</v>
      </c>
      <c r="D20" s="15">
        <v>-16654631.109999999</v>
      </c>
      <c r="E20" s="15">
        <f>+C20+D20</f>
        <v>86139456.890000001</v>
      </c>
      <c r="F20" s="15">
        <v>82188284</v>
      </c>
      <c r="G20" s="15">
        <v>81102596.530000001</v>
      </c>
      <c r="H20" s="15">
        <f>+E20-F20</f>
        <v>3951172.8900000006</v>
      </c>
    </row>
    <row r="21" spans="1:8" x14ac:dyDescent="0.2">
      <c r="A21" s="37"/>
      <c r="B21" s="41" t="s">
        <v>47</v>
      </c>
      <c r="C21" s="15"/>
      <c r="D21" s="15"/>
      <c r="E21" s="15"/>
      <c r="F21" s="15"/>
      <c r="G21" s="15"/>
      <c r="H21" s="15"/>
    </row>
    <row r="22" spans="1:8" x14ac:dyDescent="0.2">
      <c r="A22" s="37"/>
      <c r="B22" s="41" t="s">
        <v>48</v>
      </c>
      <c r="C22" s="15"/>
      <c r="D22" s="15"/>
      <c r="E22" s="15"/>
      <c r="F22" s="15"/>
      <c r="G22" s="15"/>
      <c r="H22" s="15"/>
    </row>
    <row r="23" spans="1:8" x14ac:dyDescent="0.2">
      <c r="A23" s="37"/>
      <c r="B23" s="41" t="s">
        <v>4</v>
      </c>
      <c r="C23" s="15"/>
      <c r="D23" s="15"/>
      <c r="E23" s="15"/>
      <c r="F23" s="15"/>
      <c r="G23" s="15"/>
      <c r="H23" s="15"/>
    </row>
    <row r="24" spans="1:8" x14ac:dyDescent="0.2">
      <c r="A24" s="39"/>
      <c r="B24" s="41"/>
      <c r="C24" s="15"/>
      <c r="D24" s="15"/>
      <c r="E24" s="15"/>
      <c r="F24" s="15"/>
      <c r="G24" s="15"/>
      <c r="H24" s="15"/>
    </row>
    <row r="25" spans="1:8" x14ac:dyDescent="0.2">
      <c r="A25" s="40" t="s">
        <v>49</v>
      </c>
      <c r="B25" s="42"/>
      <c r="C25" s="15"/>
      <c r="D25" s="15"/>
      <c r="E25" s="15"/>
      <c r="F25" s="15"/>
      <c r="G25" s="15"/>
      <c r="H25" s="15"/>
    </row>
    <row r="26" spans="1:8" x14ac:dyDescent="0.2">
      <c r="A26" s="37"/>
      <c r="B26" s="41" t="s">
        <v>29</v>
      </c>
      <c r="C26" s="15"/>
      <c r="D26" s="15"/>
      <c r="E26" s="15"/>
      <c r="F26" s="15"/>
      <c r="G26" s="15"/>
      <c r="H26" s="15"/>
    </row>
    <row r="27" spans="1:8" x14ac:dyDescent="0.2">
      <c r="A27" s="37"/>
      <c r="B27" s="41" t="s">
        <v>24</v>
      </c>
      <c r="C27" s="15"/>
      <c r="D27" s="15"/>
      <c r="E27" s="15"/>
      <c r="F27" s="15"/>
      <c r="G27" s="15"/>
      <c r="H27" s="15"/>
    </row>
    <row r="28" spans="1:8" x14ac:dyDescent="0.2">
      <c r="A28" s="37"/>
      <c r="B28" s="41" t="s">
        <v>30</v>
      </c>
      <c r="C28" s="15"/>
      <c r="D28" s="15"/>
      <c r="E28" s="15"/>
      <c r="F28" s="15"/>
      <c r="G28" s="15"/>
      <c r="H28" s="15"/>
    </row>
    <row r="29" spans="1:8" x14ac:dyDescent="0.2">
      <c r="A29" s="37"/>
      <c r="B29" s="41" t="s">
        <v>50</v>
      </c>
      <c r="C29" s="15"/>
      <c r="D29" s="15"/>
      <c r="E29" s="15"/>
      <c r="F29" s="15"/>
      <c r="G29" s="15"/>
      <c r="H29" s="15"/>
    </row>
    <row r="30" spans="1:8" x14ac:dyDescent="0.2">
      <c r="A30" s="37"/>
      <c r="B30" s="41" t="s">
        <v>22</v>
      </c>
      <c r="C30" s="15"/>
      <c r="D30" s="15"/>
      <c r="E30" s="15"/>
      <c r="F30" s="15"/>
      <c r="G30" s="15"/>
      <c r="H30" s="15"/>
    </row>
    <row r="31" spans="1:8" x14ac:dyDescent="0.2">
      <c r="A31" s="37"/>
      <c r="B31" s="41" t="s">
        <v>5</v>
      </c>
      <c r="C31" s="15"/>
      <c r="D31" s="15"/>
      <c r="E31" s="15"/>
      <c r="F31" s="15"/>
      <c r="G31" s="15"/>
      <c r="H31" s="15"/>
    </row>
    <row r="32" spans="1:8" x14ac:dyDescent="0.2">
      <c r="A32" s="37"/>
      <c r="B32" s="41" t="s">
        <v>6</v>
      </c>
      <c r="C32" s="15"/>
      <c r="D32" s="15"/>
      <c r="E32" s="15"/>
      <c r="F32" s="15"/>
      <c r="G32" s="15"/>
      <c r="H32" s="15"/>
    </row>
    <row r="33" spans="1:8" x14ac:dyDescent="0.2">
      <c r="A33" s="37"/>
      <c r="B33" s="41" t="s">
        <v>51</v>
      </c>
      <c r="C33" s="15"/>
      <c r="D33" s="15"/>
      <c r="E33" s="15"/>
      <c r="F33" s="15"/>
      <c r="G33" s="15"/>
      <c r="H33" s="15"/>
    </row>
    <row r="34" spans="1:8" x14ac:dyDescent="0.2">
      <c r="A34" s="37"/>
      <c r="B34" s="41" t="s">
        <v>31</v>
      </c>
      <c r="C34" s="15"/>
      <c r="D34" s="15"/>
      <c r="E34" s="15"/>
      <c r="F34" s="15"/>
      <c r="G34" s="15"/>
      <c r="H34" s="15"/>
    </row>
    <row r="35" spans="1:8" x14ac:dyDescent="0.2">
      <c r="A35" s="39"/>
      <c r="B35" s="41"/>
      <c r="C35" s="15"/>
      <c r="D35" s="15"/>
      <c r="E35" s="15"/>
      <c r="F35" s="15"/>
      <c r="G35" s="15"/>
      <c r="H35" s="15"/>
    </row>
    <row r="36" spans="1:8" x14ac:dyDescent="0.2">
      <c r="A36" s="40" t="s">
        <v>32</v>
      </c>
      <c r="B36" s="42"/>
      <c r="C36" s="15"/>
      <c r="D36" s="15"/>
      <c r="E36" s="15"/>
      <c r="F36" s="15"/>
      <c r="G36" s="15"/>
      <c r="H36" s="15"/>
    </row>
    <row r="37" spans="1:8" x14ac:dyDescent="0.2">
      <c r="A37" s="37"/>
      <c r="B37" s="41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37"/>
      <c r="B38" s="41" t="s">
        <v>25</v>
      </c>
      <c r="C38" s="15"/>
      <c r="D38" s="15"/>
      <c r="E38" s="15"/>
      <c r="F38" s="15"/>
      <c r="G38" s="15"/>
      <c r="H38" s="15"/>
    </row>
    <row r="39" spans="1:8" x14ac:dyDescent="0.2">
      <c r="A39" s="37"/>
      <c r="B39" s="41" t="s">
        <v>33</v>
      </c>
      <c r="C39" s="15"/>
      <c r="D39" s="15"/>
      <c r="E39" s="15"/>
      <c r="F39" s="15"/>
      <c r="G39" s="15"/>
      <c r="H39" s="15"/>
    </row>
    <row r="40" spans="1:8" x14ac:dyDescent="0.2">
      <c r="A40" s="37"/>
      <c r="B40" s="41" t="s">
        <v>7</v>
      </c>
      <c r="C40" s="15"/>
      <c r="D40" s="15"/>
      <c r="E40" s="15"/>
      <c r="F40" s="15"/>
      <c r="G40" s="15"/>
      <c r="H40" s="15"/>
    </row>
    <row r="41" spans="1:8" x14ac:dyDescent="0.2">
      <c r="A41" s="39"/>
      <c r="B41" s="41"/>
      <c r="C41" s="15"/>
      <c r="D41" s="15"/>
      <c r="E41" s="15"/>
      <c r="F41" s="15"/>
      <c r="G41" s="15"/>
      <c r="H41" s="15"/>
    </row>
    <row r="42" spans="1:8" x14ac:dyDescent="0.2">
      <c r="A42" s="45"/>
      <c r="B42" s="46" t="s">
        <v>53</v>
      </c>
      <c r="C42" s="25">
        <f>C20</f>
        <v>102794088</v>
      </c>
      <c r="D42" s="25">
        <f t="shared" ref="D42:H42" si="0">D20</f>
        <v>-16654631.109999999</v>
      </c>
      <c r="E42" s="25">
        <f t="shared" si="0"/>
        <v>86139456.890000001</v>
      </c>
      <c r="F42" s="25">
        <f t="shared" si="0"/>
        <v>82188284</v>
      </c>
      <c r="G42" s="25">
        <f t="shared" si="0"/>
        <v>81102596.530000001</v>
      </c>
      <c r="H42" s="25">
        <f t="shared" si="0"/>
        <v>3951172.8900000006</v>
      </c>
    </row>
    <row r="43" spans="1:8" ht="4.5" customHeight="1" x14ac:dyDescent="0.2">
      <c r="A43" s="36"/>
      <c r="B43" s="36"/>
      <c r="C43" s="36"/>
      <c r="D43" s="36"/>
      <c r="E43" s="36"/>
      <c r="F43" s="36"/>
      <c r="G43" s="36"/>
      <c r="H43" s="36"/>
    </row>
    <row r="44" spans="1:8" x14ac:dyDescent="0.2">
      <c r="A44" s="36"/>
      <c r="B44" s="55" t="s">
        <v>129</v>
      </c>
      <c r="C44" s="36"/>
      <c r="D44" s="36"/>
      <c r="E44" s="36"/>
      <c r="F44" s="36"/>
      <c r="G44" s="36"/>
      <c r="H44" s="36"/>
    </row>
    <row r="45" spans="1:8" x14ac:dyDescent="0.2">
      <c r="A45" s="36"/>
      <c r="B45" s="36"/>
      <c r="C45" s="36"/>
      <c r="D45" s="36"/>
      <c r="E45" s="36"/>
      <c r="F45" s="36"/>
      <c r="G45" s="36"/>
      <c r="H45" s="36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 verticalCentered="1"/>
  <pageMargins left="0.51181102362204722" right="0.31496062992125984" top="0.35433070866141736" bottom="0.35433070866141736" header="0.31496062992125984" footer="0.31496062992125984"/>
  <pageSetup scale="89" orientation="landscape" r:id="rId1"/>
  <ignoredErrors>
    <ignoredError sqref="E20 C42:H42 H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Coord.Contabilidad</cp:lastModifiedBy>
  <cp:lastPrinted>2021-01-21T18:41:38Z</cp:lastPrinted>
  <dcterms:created xsi:type="dcterms:W3CDTF">2014-02-10T03:37:14Z</dcterms:created>
  <dcterms:modified xsi:type="dcterms:W3CDTF">2021-01-25T22:31:21Z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